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 LIAN 2018\Buku statistik daerah kota jambi\"/>
    </mc:Choice>
  </mc:AlternateContent>
  <xr:revisionPtr revIDLastSave="0" documentId="13_ncr:1_{7772663B-2C93-41B3-8736-998763B8DD8F}" xr6:coauthVersionLast="38" xr6:coauthVersionMax="38" xr10:uidLastSave="{00000000-0000-0000-0000-000000000000}"/>
  <bookViews>
    <workbookView xWindow="240" yWindow="75" windowWidth="20055" windowHeight="7935" tabRatio="965" firstSheet="14" activeTab="19" xr2:uid="{00000000-000D-0000-FFFF-FFFF00000000}"/>
  </bookViews>
  <sheets>
    <sheet name="Aspek Kesejahteraan Masyarakat" sheetId="1" r:id="rId1"/>
    <sheet name="Aspek Daya Saing Daerah" sheetId="4" r:id="rId2"/>
    <sheet name="Aspek Pelayanan Umum" sheetId="5" r:id="rId3"/>
    <sheet name="Rekapitulasi Per Aspek" sheetId="2" r:id="rId4"/>
    <sheet name="Pendidikan" sheetId="6" r:id="rId5"/>
    <sheet name="Kesehatan" sheetId="8" r:id="rId6"/>
    <sheet name="PUPR" sheetId="9" r:id="rId7"/>
    <sheet name="Pera dan KP" sheetId="10" r:id="rId8"/>
    <sheet name="Trantibumlinmas" sheetId="11" r:id="rId9"/>
    <sheet name="Sosial" sheetId="12" r:id="rId10"/>
    <sheet name="Tenaga Kerja" sheetId="13" r:id="rId11"/>
    <sheet name="PPPA" sheetId="14" r:id="rId12"/>
    <sheet name="Pangan" sheetId="15" r:id="rId13"/>
    <sheet name="Pertanahan" sheetId="16" r:id="rId14"/>
    <sheet name="Lingkungan Hidup" sheetId="17" r:id="rId15"/>
    <sheet name="Adm Kependudukan" sheetId="18" r:id="rId16"/>
    <sheet name="Pemdes" sheetId="19" r:id="rId17"/>
    <sheet name="Pengendalian Penduduk KB" sheetId="20" r:id="rId18"/>
    <sheet name="Perhubungan" sheetId="21" r:id="rId19"/>
    <sheet name="Kominfo" sheetId="22" r:id="rId20"/>
    <sheet name="KUKM" sheetId="23" r:id="rId21"/>
    <sheet name="Penanaman Modal" sheetId="24" r:id="rId22"/>
    <sheet name="Pora" sheetId="25" r:id="rId23"/>
    <sheet name="Statistik" sheetId="26" r:id="rId24"/>
    <sheet name="Persandian" sheetId="27" r:id="rId25"/>
    <sheet name="Kebudayaan" sheetId="28" r:id="rId26"/>
    <sheet name="Perpustakaan dan Kearsipan" sheetId="29" r:id="rId27"/>
    <sheet name="Pariwisata" sheetId="36" r:id="rId28"/>
    <sheet name="Pertanian" sheetId="37" r:id="rId29"/>
    <sheet name="Kehutanan" sheetId="38" r:id="rId30"/>
    <sheet name="ESDM" sheetId="39" r:id="rId31"/>
    <sheet name="Perindag" sheetId="40" r:id="rId32"/>
    <sheet name="Transmigrasi" sheetId="41" r:id="rId33"/>
    <sheet name="Kelautan Perikanan" sheetId="42" r:id="rId34"/>
    <sheet name="Perencanaan" sheetId="30" r:id="rId35"/>
    <sheet name="Keuangan" sheetId="31" r:id="rId36"/>
    <sheet name="Kepegawaian" sheetId="32" r:id="rId37"/>
    <sheet name="Litbang" sheetId="33" r:id="rId38"/>
    <sheet name="Pengawasan" sheetId="34" r:id="rId39"/>
    <sheet name="Setwan" sheetId="35" r:id="rId40"/>
    <sheet name="Sheet2" sheetId="7" r:id="rId41"/>
  </sheets>
  <definedNames>
    <definedName name="_xlnm._FilterDatabase" localSheetId="15" hidden="1">'Adm Kependudukan'!$A$2:$W$14</definedName>
    <definedName name="_xlnm._FilterDatabase" localSheetId="2" hidden="1">'Aspek Pelayanan Umum'!$A$2:$W$363</definedName>
    <definedName name="_xlnm._FilterDatabase" localSheetId="30" hidden="1">ESDM!$A$2:$W$10</definedName>
    <definedName name="_xlnm._FilterDatabase" localSheetId="25" hidden="1">Kebudayaan!$A$2:$W$11</definedName>
    <definedName name="_xlnm._FilterDatabase" localSheetId="29" hidden="1">Kehutanan!$A$2:$W$10</definedName>
    <definedName name="_xlnm._FilterDatabase" localSheetId="33" hidden="1">'Kelautan Perikanan'!$A$2:$W$14</definedName>
    <definedName name="_xlnm._FilterDatabase" localSheetId="36" hidden="1">Kepegawaian!$A$2:$W$13</definedName>
    <definedName name="_xlnm._FilterDatabase" localSheetId="5" hidden="1">Kesehatan!$A$2:$W$40</definedName>
    <definedName name="_xlnm._FilterDatabase" localSheetId="35" hidden="1">Keuangan!$A$2:$W$16</definedName>
    <definedName name="_xlnm._FilterDatabase" localSheetId="19" hidden="1">Kominfo!$A$2:$W$12</definedName>
    <definedName name="_xlnm._FilterDatabase" localSheetId="20" hidden="1">KUKM!$A$2:$W$11</definedName>
    <definedName name="_xlnm._FilterDatabase" localSheetId="14" hidden="1">'Lingkungan Hidup'!$A$2:$W$32</definedName>
    <definedName name="_xlnm._FilterDatabase" localSheetId="37" hidden="1">Litbang!$A$2:$W$11</definedName>
    <definedName name="_xlnm._FilterDatabase" localSheetId="12" hidden="1">Pangan!$A$2:$W$10</definedName>
    <definedName name="_xlnm._FilterDatabase" localSheetId="27" hidden="1">Pariwisata!$A$2:$W$10</definedName>
    <definedName name="_xlnm._FilterDatabase" localSheetId="16" hidden="1">Pemdes!$A$2:$W$16</definedName>
    <definedName name="_xlnm._FilterDatabase" localSheetId="21" hidden="1">'Penanaman Modal'!$A$2:$W$11</definedName>
    <definedName name="_xlnm._FilterDatabase" localSheetId="4" hidden="1">Pendidikan!$A$2:$W$26</definedName>
    <definedName name="_xlnm._FilterDatabase" localSheetId="38" hidden="1">Pengawasan!$A$2:$W$10</definedName>
    <definedName name="_xlnm._FilterDatabase" localSheetId="17" hidden="1">'Pengendalian Penduduk KB'!$A$2:$W$38</definedName>
    <definedName name="_xlnm._FilterDatabase" localSheetId="7" hidden="1">'Pera dan KP'!$A$2:$W$16</definedName>
    <definedName name="_xlnm._FilterDatabase" localSheetId="34" hidden="1">Perencanaan!$A$2:$W$14</definedName>
    <definedName name="_xlnm._FilterDatabase" localSheetId="18" hidden="1">Perhubungan!$A$2:$W$17</definedName>
    <definedName name="_xlnm._FilterDatabase" localSheetId="31" hidden="1">Perindag!$A$2:$W$11</definedName>
    <definedName name="_xlnm._FilterDatabase" localSheetId="26" hidden="1">'Perpustakaan dan Kearsipan'!$A$2:$W$16</definedName>
    <definedName name="_xlnm._FilterDatabase" localSheetId="24" hidden="1">Persandian!$A$2:$W$8</definedName>
    <definedName name="_xlnm._FilterDatabase" localSheetId="13" hidden="1">Pertanahan!$A$2:$W$10</definedName>
    <definedName name="_xlnm._FilterDatabase" localSheetId="28" hidden="1">Pertanian!$A$2:$W$13</definedName>
    <definedName name="_xlnm._FilterDatabase" localSheetId="22" hidden="1">Pora!$A$2:$W$14</definedName>
    <definedName name="_xlnm._FilterDatabase" localSheetId="11" hidden="1">PPPA!$A$2:$W$26</definedName>
    <definedName name="_xlnm._FilterDatabase" localSheetId="6" hidden="1">PUPR!$A$2:$W$34</definedName>
    <definedName name="_xlnm._FilterDatabase" localSheetId="39" hidden="1">Setwan!$A$2:$W$10</definedName>
    <definedName name="_xlnm._FilterDatabase" localSheetId="9" hidden="1">Sosial!$A$2:$W$16</definedName>
    <definedName name="_xlnm._FilterDatabase" localSheetId="23" hidden="1">Statistik!$A$2:$W$10</definedName>
    <definedName name="_xlnm._FilterDatabase" localSheetId="10" hidden="1">'Tenaga Kerja'!$A$2:$W$19</definedName>
    <definedName name="_xlnm._FilterDatabase" localSheetId="32" hidden="1">Transmigrasi!$A$2:$W$8</definedName>
    <definedName name="_xlnm._FilterDatabase" localSheetId="8" hidden="1">Trantibumlinmas!$A$2:$W$12</definedName>
    <definedName name="_xlnm.Print_Area" localSheetId="19">Kominfo!$A$2:$W$20</definedName>
    <definedName name="_xlnm.Print_Area" localSheetId="24">Persandian!$A$2:$W$15</definedName>
  </definedNames>
  <calcPr calcId="162913" calcMode="manual"/>
</workbook>
</file>

<file path=xl/calcChain.xml><?xml version="1.0" encoding="utf-8"?>
<calcChain xmlns="http://schemas.openxmlformats.org/spreadsheetml/2006/main">
  <c r="D302" i="5" l="1"/>
  <c r="E302" i="5"/>
  <c r="F302" i="5"/>
  <c r="H302" i="5"/>
  <c r="I302" i="5"/>
  <c r="K302" i="5"/>
  <c r="L302" i="5"/>
  <c r="N302" i="5"/>
  <c r="O302" i="5"/>
  <c r="Q302" i="5"/>
  <c r="R302" i="5"/>
  <c r="T302" i="5"/>
  <c r="U302" i="5"/>
  <c r="W302" i="5"/>
  <c r="D303" i="5"/>
  <c r="E303" i="5"/>
  <c r="F303" i="5"/>
  <c r="H303" i="5"/>
  <c r="I303" i="5"/>
  <c r="K303" i="5"/>
  <c r="L303" i="5"/>
  <c r="N303" i="5"/>
  <c r="O303" i="5"/>
  <c r="Q303" i="5"/>
  <c r="R303" i="5"/>
  <c r="T303" i="5"/>
  <c r="U303" i="5"/>
  <c r="W303" i="5"/>
  <c r="D304" i="5"/>
  <c r="E304" i="5"/>
  <c r="F304" i="5"/>
  <c r="H304" i="5"/>
  <c r="I304" i="5"/>
  <c r="K304" i="5"/>
  <c r="L304" i="5"/>
  <c r="N304" i="5"/>
  <c r="O304" i="5"/>
  <c r="Q304" i="5"/>
  <c r="R304" i="5"/>
  <c r="T304" i="5"/>
  <c r="U304" i="5"/>
  <c r="W304" i="5"/>
  <c r="C303" i="5"/>
  <c r="C304" i="5"/>
  <c r="C302" i="5"/>
  <c r="D295" i="5"/>
  <c r="E295" i="5"/>
  <c r="F295" i="5"/>
  <c r="H295" i="5"/>
  <c r="I295" i="5"/>
  <c r="K295" i="5"/>
  <c r="L295" i="5"/>
  <c r="N295" i="5"/>
  <c r="O295" i="5"/>
  <c r="Q295" i="5"/>
  <c r="R295" i="5"/>
  <c r="T295" i="5"/>
  <c r="U295" i="5"/>
  <c r="W295" i="5"/>
  <c r="D296" i="5"/>
  <c r="E296" i="5"/>
  <c r="F296" i="5"/>
  <c r="H296" i="5"/>
  <c r="I296" i="5"/>
  <c r="K296" i="5"/>
  <c r="L296" i="5"/>
  <c r="N296" i="5"/>
  <c r="O296" i="5"/>
  <c r="Q296" i="5"/>
  <c r="R296" i="5"/>
  <c r="T296" i="5"/>
  <c r="U296" i="5"/>
  <c r="W296" i="5"/>
  <c r="D297" i="5"/>
  <c r="E297" i="5"/>
  <c r="F297" i="5"/>
  <c r="H297" i="5"/>
  <c r="I297" i="5"/>
  <c r="K297" i="5"/>
  <c r="L297" i="5"/>
  <c r="N297" i="5"/>
  <c r="O297" i="5"/>
  <c r="Q297" i="5"/>
  <c r="R297" i="5"/>
  <c r="T297" i="5"/>
  <c r="U297" i="5"/>
  <c r="W297" i="5"/>
  <c r="D298" i="5"/>
  <c r="E298" i="5"/>
  <c r="F298" i="5"/>
  <c r="H298" i="5"/>
  <c r="I298" i="5"/>
  <c r="K298" i="5"/>
  <c r="L298" i="5"/>
  <c r="N298" i="5"/>
  <c r="O298" i="5"/>
  <c r="Q298" i="5"/>
  <c r="R298" i="5"/>
  <c r="T298" i="5"/>
  <c r="U298" i="5"/>
  <c r="W298" i="5"/>
  <c r="D299" i="5"/>
  <c r="E299" i="5"/>
  <c r="F299" i="5"/>
  <c r="H299" i="5"/>
  <c r="I299" i="5"/>
  <c r="K299" i="5"/>
  <c r="L299" i="5"/>
  <c r="N299" i="5"/>
  <c r="O299" i="5"/>
  <c r="Q299" i="5"/>
  <c r="R299" i="5"/>
  <c r="T299" i="5"/>
  <c r="U299" i="5"/>
  <c r="W299" i="5"/>
  <c r="D300" i="5"/>
  <c r="E300" i="5"/>
  <c r="F300" i="5"/>
  <c r="H300" i="5"/>
  <c r="I300" i="5"/>
  <c r="K300" i="5"/>
  <c r="L300" i="5"/>
  <c r="N300" i="5"/>
  <c r="O300" i="5"/>
  <c r="Q300" i="5"/>
  <c r="R300" i="5"/>
  <c r="T300" i="5"/>
  <c r="U300" i="5"/>
  <c r="W300" i="5"/>
  <c r="C296" i="5"/>
  <c r="C297" i="5"/>
  <c r="C298" i="5"/>
  <c r="C299" i="5"/>
  <c r="C300" i="5"/>
  <c r="C295" i="5"/>
  <c r="D291" i="5"/>
  <c r="E291" i="5"/>
  <c r="F291" i="5"/>
  <c r="H291" i="5"/>
  <c r="I291" i="5"/>
  <c r="K291" i="5"/>
  <c r="L291" i="5"/>
  <c r="N291" i="5"/>
  <c r="O291" i="5"/>
  <c r="Q291" i="5"/>
  <c r="R291" i="5"/>
  <c r="T291" i="5"/>
  <c r="U291" i="5"/>
  <c r="W291" i="5"/>
  <c r="D292" i="5"/>
  <c r="E292" i="5"/>
  <c r="F292" i="5"/>
  <c r="H292" i="5"/>
  <c r="I292" i="5"/>
  <c r="K292" i="5"/>
  <c r="L292" i="5"/>
  <c r="N292" i="5"/>
  <c r="O292" i="5"/>
  <c r="Q292" i="5"/>
  <c r="R292" i="5"/>
  <c r="T292" i="5"/>
  <c r="U292" i="5"/>
  <c r="W292" i="5"/>
  <c r="D293" i="5"/>
  <c r="E293" i="5"/>
  <c r="F293" i="5"/>
  <c r="H293" i="5"/>
  <c r="I293" i="5"/>
  <c r="K293" i="5"/>
  <c r="L293" i="5"/>
  <c r="N293" i="5"/>
  <c r="O293" i="5"/>
  <c r="Q293" i="5"/>
  <c r="R293" i="5"/>
  <c r="T293" i="5"/>
  <c r="U293" i="5"/>
  <c r="W293" i="5"/>
  <c r="C292" i="5"/>
  <c r="C293" i="5"/>
  <c r="C291" i="5"/>
  <c r="D287" i="5"/>
  <c r="E287" i="5"/>
  <c r="F287" i="5"/>
  <c r="H287" i="5"/>
  <c r="I287" i="5"/>
  <c r="K287" i="5"/>
  <c r="L287" i="5"/>
  <c r="N287" i="5"/>
  <c r="O287" i="5"/>
  <c r="Q287" i="5"/>
  <c r="R287" i="5"/>
  <c r="T287" i="5"/>
  <c r="U287" i="5"/>
  <c r="W287" i="5"/>
  <c r="D288" i="5"/>
  <c r="E288" i="5"/>
  <c r="F288" i="5"/>
  <c r="H288" i="5"/>
  <c r="I288" i="5"/>
  <c r="K288" i="5"/>
  <c r="L288" i="5"/>
  <c r="N288" i="5"/>
  <c r="O288" i="5"/>
  <c r="Q288" i="5"/>
  <c r="R288" i="5"/>
  <c r="T288" i="5"/>
  <c r="U288" i="5"/>
  <c r="W288" i="5"/>
  <c r="C288" i="5"/>
  <c r="C287" i="5"/>
  <c r="D280" i="5"/>
  <c r="E280" i="5"/>
  <c r="F280" i="5"/>
  <c r="H280" i="5"/>
  <c r="I280" i="5"/>
  <c r="K280" i="5"/>
  <c r="L280" i="5"/>
  <c r="N280" i="5"/>
  <c r="O280" i="5"/>
  <c r="Q280" i="5"/>
  <c r="R280" i="5"/>
  <c r="T280" i="5"/>
  <c r="U280" i="5"/>
  <c r="W280" i="5"/>
  <c r="D281" i="5"/>
  <c r="E281" i="5"/>
  <c r="F281" i="5"/>
  <c r="H281" i="5"/>
  <c r="I281" i="5"/>
  <c r="K281" i="5"/>
  <c r="L281" i="5"/>
  <c r="N281" i="5"/>
  <c r="O281" i="5"/>
  <c r="Q281" i="5"/>
  <c r="R281" i="5"/>
  <c r="T281" i="5"/>
  <c r="U281" i="5"/>
  <c r="W281" i="5"/>
  <c r="D282" i="5"/>
  <c r="E282" i="5"/>
  <c r="F282" i="5"/>
  <c r="H282" i="5"/>
  <c r="I282" i="5"/>
  <c r="K282" i="5"/>
  <c r="L282" i="5"/>
  <c r="N282" i="5"/>
  <c r="O282" i="5"/>
  <c r="Q282" i="5"/>
  <c r="R282" i="5"/>
  <c r="T282" i="5"/>
  <c r="U282" i="5"/>
  <c r="W282" i="5"/>
  <c r="D283" i="5"/>
  <c r="E283" i="5"/>
  <c r="F283" i="5"/>
  <c r="H283" i="5"/>
  <c r="I283" i="5"/>
  <c r="K283" i="5"/>
  <c r="L283" i="5"/>
  <c r="N283" i="5"/>
  <c r="O283" i="5"/>
  <c r="Q283" i="5"/>
  <c r="R283" i="5"/>
  <c r="T283" i="5"/>
  <c r="U283" i="5"/>
  <c r="W283" i="5"/>
  <c r="D284" i="5"/>
  <c r="E284" i="5"/>
  <c r="F284" i="5"/>
  <c r="H284" i="5"/>
  <c r="I284" i="5"/>
  <c r="K284" i="5"/>
  <c r="L284" i="5"/>
  <c r="N284" i="5"/>
  <c r="O284" i="5"/>
  <c r="Q284" i="5"/>
  <c r="R284" i="5"/>
  <c r="T284" i="5"/>
  <c r="U284" i="5"/>
  <c r="W284" i="5"/>
  <c r="D285" i="5"/>
  <c r="E285" i="5"/>
  <c r="F285" i="5"/>
  <c r="H285" i="5"/>
  <c r="I285" i="5"/>
  <c r="K285" i="5"/>
  <c r="L285" i="5"/>
  <c r="N285" i="5"/>
  <c r="O285" i="5"/>
  <c r="Q285" i="5"/>
  <c r="R285" i="5"/>
  <c r="T285" i="5"/>
  <c r="U285" i="5"/>
  <c r="W285" i="5"/>
  <c r="C281" i="5"/>
  <c r="C282" i="5"/>
  <c r="C283" i="5"/>
  <c r="C284" i="5"/>
  <c r="C285" i="5"/>
  <c r="C280" i="5"/>
  <c r="D275" i="5"/>
  <c r="E275" i="5"/>
  <c r="F275" i="5"/>
  <c r="H275" i="5"/>
  <c r="I275" i="5"/>
  <c r="K275" i="5"/>
  <c r="L275" i="5"/>
  <c r="N275" i="5"/>
  <c r="O275" i="5"/>
  <c r="Q275" i="5"/>
  <c r="R275" i="5"/>
  <c r="T275" i="5"/>
  <c r="U275" i="5"/>
  <c r="W275" i="5"/>
  <c r="D276" i="5"/>
  <c r="E276" i="5"/>
  <c r="F276" i="5"/>
  <c r="H276" i="5"/>
  <c r="I276" i="5"/>
  <c r="K276" i="5"/>
  <c r="L276" i="5"/>
  <c r="N276" i="5"/>
  <c r="O276" i="5"/>
  <c r="Q276" i="5"/>
  <c r="R276" i="5"/>
  <c r="T276" i="5"/>
  <c r="U276" i="5"/>
  <c r="W276" i="5"/>
  <c r="D277" i="5"/>
  <c r="E277" i="5"/>
  <c r="F277" i="5"/>
  <c r="H277" i="5"/>
  <c r="I277" i="5"/>
  <c r="K277" i="5"/>
  <c r="L277" i="5"/>
  <c r="N277" i="5"/>
  <c r="O277" i="5"/>
  <c r="Q277" i="5"/>
  <c r="R277" i="5"/>
  <c r="T277" i="5"/>
  <c r="U277" i="5"/>
  <c r="W277" i="5"/>
  <c r="D278" i="5"/>
  <c r="E278" i="5"/>
  <c r="F278" i="5"/>
  <c r="H278" i="5"/>
  <c r="I278" i="5"/>
  <c r="K278" i="5"/>
  <c r="L278" i="5"/>
  <c r="N278" i="5"/>
  <c r="O278" i="5"/>
  <c r="Q278" i="5"/>
  <c r="R278" i="5"/>
  <c r="T278" i="5"/>
  <c r="U278" i="5"/>
  <c r="W278" i="5"/>
  <c r="C276" i="5"/>
  <c r="C277" i="5"/>
  <c r="C278" i="5"/>
  <c r="C275" i="5"/>
  <c r="D273" i="5"/>
  <c r="E273" i="5"/>
  <c r="F273" i="5"/>
  <c r="H273" i="5"/>
  <c r="I273" i="5"/>
  <c r="K273" i="5"/>
  <c r="L273" i="5"/>
  <c r="N273" i="5"/>
  <c r="O273" i="5"/>
  <c r="Q273" i="5"/>
  <c r="R273" i="5"/>
  <c r="T273" i="5"/>
  <c r="U273" i="5"/>
  <c r="W273" i="5"/>
  <c r="C273" i="5"/>
  <c r="D269" i="5"/>
  <c r="E269" i="5"/>
  <c r="F269" i="5"/>
  <c r="H269" i="5"/>
  <c r="I269" i="5"/>
  <c r="K269" i="5"/>
  <c r="L269" i="5"/>
  <c r="N269" i="5"/>
  <c r="O269" i="5"/>
  <c r="Q269" i="5"/>
  <c r="R269" i="5"/>
  <c r="T269" i="5"/>
  <c r="U269" i="5"/>
  <c r="W269" i="5"/>
  <c r="D270" i="5"/>
  <c r="E270" i="5"/>
  <c r="F270" i="5"/>
  <c r="H270" i="5"/>
  <c r="I270" i="5"/>
  <c r="K270" i="5"/>
  <c r="L270" i="5"/>
  <c r="N270" i="5"/>
  <c r="O270" i="5"/>
  <c r="Q270" i="5"/>
  <c r="R270" i="5"/>
  <c r="T270" i="5"/>
  <c r="U270" i="5"/>
  <c r="W270" i="5"/>
  <c r="D271" i="5"/>
  <c r="E271" i="5"/>
  <c r="F271" i="5"/>
  <c r="H271" i="5"/>
  <c r="I271" i="5"/>
  <c r="K271" i="5"/>
  <c r="L271" i="5"/>
  <c r="N271" i="5"/>
  <c r="O271" i="5"/>
  <c r="Q271" i="5"/>
  <c r="R271" i="5"/>
  <c r="T271" i="5"/>
  <c r="U271" i="5"/>
  <c r="W271" i="5"/>
  <c r="C270" i="5"/>
  <c r="C271" i="5"/>
  <c r="C269" i="5"/>
  <c r="D261" i="5"/>
  <c r="E261" i="5"/>
  <c r="F261" i="5"/>
  <c r="H261" i="5"/>
  <c r="I261" i="5"/>
  <c r="K261" i="5"/>
  <c r="L261" i="5"/>
  <c r="N261" i="5"/>
  <c r="O261" i="5"/>
  <c r="Q261" i="5"/>
  <c r="R261" i="5"/>
  <c r="T261" i="5"/>
  <c r="U261" i="5"/>
  <c r="W261" i="5"/>
  <c r="D262" i="5"/>
  <c r="E262" i="5"/>
  <c r="F262" i="5"/>
  <c r="H262" i="5"/>
  <c r="I262" i="5"/>
  <c r="K262" i="5"/>
  <c r="L262" i="5"/>
  <c r="N262" i="5"/>
  <c r="O262" i="5"/>
  <c r="Q262" i="5"/>
  <c r="R262" i="5"/>
  <c r="T262" i="5"/>
  <c r="U262" i="5"/>
  <c r="W262" i="5"/>
  <c r="D263" i="5"/>
  <c r="E263" i="5"/>
  <c r="F263" i="5"/>
  <c r="H263" i="5"/>
  <c r="I263" i="5"/>
  <c r="K263" i="5"/>
  <c r="L263" i="5"/>
  <c r="N263" i="5"/>
  <c r="O263" i="5"/>
  <c r="Q263" i="5"/>
  <c r="R263" i="5"/>
  <c r="T263" i="5"/>
  <c r="U263" i="5"/>
  <c r="W263" i="5"/>
  <c r="D264" i="5"/>
  <c r="E264" i="5"/>
  <c r="F264" i="5"/>
  <c r="H264" i="5"/>
  <c r="I264" i="5"/>
  <c r="K264" i="5"/>
  <c r="L264" i="5"/>
  <c r="N264" i="5"/>
  <c r="O264" i="5"/>
  <c r="Q264" i="5"/>
  <c r="R264" i="5"/>
  <c r="T264" i="5"/>
  <c r="U264" i="5"/>
  <c r="W264" i="5"/>
  <c r="D265" i="5"/>
  <c r="E265" i="5"/>
  <c r="F265" i="5"/>
  <c r="H265" i="5"/>
  <c r="I265" i="5"/>
  <c r="K265" i="5"/>
  <c r="L265" i="5"/>
  <c r="N265" i="5"/>
  <c r="O265" i="5"/>
  <c r="Q265" i="5"/>
  <c r="R265" i="5"/>
  <c r="T265" i="5"/>
  <c r="U265" i="5"/>
  <c r="W265" i="5"/>
  <c r="D266" i="5"/>
  <c r="E266" i="5"/>
  <c r="F266" i="5"/>
  <c r="H266" i="5"/>
  <c r="I266" i="5"/>
  <c r="K266" i="5"/>
  <c r="L266" i="5"/>
  <c r="N266" i="5"/>
  <c r="O266" i="5"/>
  <c r="Q266" i="5"/>
  <c r="R266" i="5"/>
  <c r="T266" i="5"/>
  <c r="U266" i="5"/>
  <c r="W266" i="5"/>
  <c r="D267" i="5"/>
  <c r="E267" i="5"/>
  <c r="F267" i="5"/>
  <c r="H267" i="5"/>
  <c r="I267" i="5"/>
  <c r="K267" i="5"/>
  <c r="L267" i="5"/>
  <c r="N267" i="5"/>
  <c r="O267" i="5"/>
  <c r="Q267" i="5"/>
  <c r="R267" i="5"/>
  <c r="T267" i="5"/>
  <c r="U267" i="5"/>
  <c r="W267" i="5"/>
  <c r="C262" i="5"/>
  <c r="C263" i="5"/>
  <c r="C264" i="5"/>
  <c r="C265" i="5"/>
  <c r="C266" i="5"/>
  <c r="C267" i="5"/>
  <c r="C261" i="5"/>
  <c r="D256" i="5"/>
  <c r="E256" i="5"/>
  <c r="F256" i="5"/>
  <c r="H256" i="5"/>
  <c r="I256" i="5"/>
  <c r="K256" i="5"/>
  <c r="L256" i="5"/>
  <c r="N256" i="5"/>
  <c r="O256" i="5"/>
  <c r="Q256" i="5"/>
  <c r="R256" i="5"/>
  <c r="T256" i="5"/>
  <c r="U256" i="5"/>
  <c r="W256" i="5"/>
  <c r="D257" i="5"/>
  <c r="E257" i="5"/>
  <c r="F257" i="5"/>
  <c r="H257" i="5"/>
  <c r="I257" i="5"/>
  <c r="K257" i="5"/>
  <c r="L257" i="5"/>
  <c r="N257" i="5"/>
  <c r="O257" i="5"/>
  <c r="Q257" i="5"/>
  <c r="R257" i="5"/>
  <c r="T257" i="5"/>
  <c r="U257" i="5"/>
  <c r="W257" i="5"/>
  <c r="D258" i="5"/>
  <c r="E258" i="5"/>
  <c r="F258" i="5"/>
  <c r="H258" i="5"/>
  <c r="I258" i="5"/>
  <c r="K258" i="5"/>
  <c r="L258" i="5"/>
  <c r="N258" i="5"/>
  <c r="O258" i="5"/>
  <c r="Q258" i="5"/>
  <c r="R258" i="5"/>
  <c r="T258" i="5"/>
  <c r="U258" i="5"/>
  <c r="W258" i="5"/>
  <c r="D259" i="5"/>
  <c r="E259" i="5"/>
  <c r="F259" i="5"/>
  <c r="H259" i="5"/>
  <c r="I259" i="5"/>
  <c r="K259" i="5"/>
  <c r="L259" i="5"/>
  <c r="N259" i="5"/>
  <c r="O259" i="5"/>
  <c r="Q259" i="5"/>
  <c r="R259" i="5"/>
  <c r="T259" i="5"/>
  <c r="U259" i="5"/>
  <c r="W259" i="5"/>
  <c r="C257" i="5"/>
  <c r="C258" i="5"/>
  <c r="C259" i="5"/>
  <c r="C256" i="5"/>
  <c r="D251" i="5"/>
  <c r="E251" i="5"/>
  <c r="F251" i="5"/>
  <c r="H251" i="5"/>
  <c r="I251" i="5"/>
  <c r="K251" i="5"/>
  <c r="L251" i="5"/>
  <c r="N251" i="5"/>
  <c r="O251" i="5"/>
  <c r="Q251" i="5"/>
  <c r="R251" i="5"/>
  <c r="T251" i="5"/>
  <c r="U251" i="5"/>
  <c r="W251" i="5"/>
  <c r="D252" i="5"/>
  <c r="E252" i="5"/>
  <c r="F252" i="5"/>
  <c r="H252" i="5"/>
  <c r="I252" i="5"/>
  <c r="K252" i="5"/>
  <c r="L252" i="5"/>
  <c r="N252" i="5"/>
  <c r="O252" i="5"/>
  <c r="Q252" i="5"/>
  <c r="R252" i="5"/>
  <c r="T252" i="5"/>
  <c r="U252" i="5"/>
  <c r="W252" i="5"/>
  <c r="D253" i="5"/>
  <c r="E253" i="5"/>
  <c r="F253" i="5"/>
  <c r="H253" i="5"/>
  <c r="I253" i="5"/>
  <c r="K253" i="5"/>
  <c r="L253" i="5"/>
  <c r="N253" i="5"/>
  <c r="O253" i="5"/>
  <c r="Q253" i="5"/>
  <c r="R253" i="5"/>
  <c r="T253" i="5"/>
  <c r="U253" i="5"/>
  <c r="W253" i="5"/>
  <c r="D254" i="5"/>
  <c r="E254" i="5"/>
  <c r="F254" i="5"/>
  <c r="H254" i="5"/>
  <c r="I254" i="5"/>
  <c r="K254" i="5"/>
  <c r="L254" i="5"/>
  <c r="N254" i="5"/>
  <c r="O254" i="5"/>
  <c r="Q254" i="5"/>
  <c r="R254" i="5"/>
  <c r="T254" i="5"/>
  <c r="U254" i="5"/>
  <c r="W254" i="5"/>
  <c r="C252" i="5"/>
  <c r="C253" i="5"/>
  <c r="C254" i="5"/>
  <c r="C251" i="5"/>
  <c r="D245" i="5"/>
  <c r="E245" i="5"/>
  <c r="F245" i="5"/>
  <c r="H245" i="5"/>
  <c r="I245" i="5"/>
  <c r="K245" i="5"/>
  <c r="L245" i="5"/>
  <c r="N245" i="5"/>
  <c r="O245" i="5"/>
  <c r="Q245" i="5"/>
  <c r="R245" i="5"/>
  <c r="T245" i="5"/>
  <c r="U245" i="5"/>
  <c r="W245" i="5"/>
  <c r="D246" i="5"/>
  <c r="E246" i="5"/>
  <c r="F246" i="5"/>
  <c r="H246" i="5"/>
  <c r="I246" i="5"/>
  <c r="K246" i="5"/>
  <c r="L246" i="5"/>
  <c r="N246" i="5"/>
  <c r="O246" i="5"/>
  <c r="Q246" i="5"/>
  <c r="R246" i="5"/>
  <c r="T246" i="5"/>
  <c r="U246" i="5"/>
  <c r="W246" i="5"/>
  <c r="D247" i="5"/>
  <c r="E247" i="5"/>
  <c r="F247" i="5"/>
  <c r="H247" i="5"/>
  <c r="I247" i="5"/>
  <c r="K247" i="5"/>
  <c r="L247" i="5"/>
  <c r="N247" i="5"/>
  <c r="O247" i="5"/>
  <c r="Q247" i="5"/>
  <c r="R247" i="5"/>
  <c r="T247" i="5"/>
  <c r="U247" i="5"/>
  <c r="W247" i="5"/>
  <c r="D248" i="5"/>
  <c r="E248" i="5"/>
  <c r="F248" i="5"/>
  <c r="H248" i="5"/>
  <c r="I248" i="5"/>
  <c r="K248" i="5"/>
  <c r="L248" i="5"/>
  <c r="N248" i="5"/>
  <c r="O248" i="5"/>
  <c r="Q248" i="5"/>
  <c r="R248" i="5"/>
  <c r="T248" i="5"/>
  <c r="U248" i="5"/>
  <c r="W248" i="5"/>
  <c r="D249" i="5"/>
  <c r="E249" i="5"/>
  <c r="F249" i="5"/>
  <c r="H249" i="5"/>
  <c r="I249" i="5"/>
  <c r="K249" i="5"/>
  <c r="L249" i="5"/>
  <c r="N249" i="5"/>
  <c r="O249" i="5"/>
  <c r="Q249" i="5"/>
  <c r="R249" i="5"/>
  <c r="T249" i="5"/>
  <c r="U249" i="5"/>
  <c r="W249" i="5"/>
  <c r="C246" i="5"/>
  <c r="C247" i="5"/>
  <c r="C248" i="5"/>
  <c r="C249" i="5"/>
  <c r="C245" i="5"/>
  <c r="D234" i="5"/>
  <c r="E234" i="5"/>
  <c r="F234" i="5"/>
  <c r="H234" i="5"/>
  <c r="I234" i="5"/>
  <c r="K234" i="5"/>
  <c r="L234" i="5"/>
  <c r="N234" i="5"/>
  <c r="O234" i="5"/>
  <c r="Q234" i="5"/>
  <c r="R234" i="5"/>
  <c r="T234" i="5"/>
  <c r="U234" i="5"/>
  <c r="W234" i="5"/>
  <c r="D235" i="5"/>
  <c r="E235" i="5"/>
  <c r="F235" i="5"/>
  <c r="H235" i="5"/>
  <c r="I235" i="5"/>
  <c r="K235" i="5"/>
  <c r="L235" i="5"/>
  <c r="N235" i="5"/>
  <c r="O235" i="5"/>
  <c r="Q235" i="5"/>
  <c r="R235" i="5"/>
  <c r="T235" i="5"/>
  <c r="U235" i="5"/>
  <c r="W235" i="5"/>
  <c r="D236" i="5"/>
  <c r="E236" i="5"/>
  <c r="F236" i="5"/>
  <c r="H236" i="5"/>
  <c r="I236" i="5"/>
  <c r="K236" i="5"/>
  <c r="L236" i="5"/>
  <c r="N236" i="5"/>
  <c r="O236" i="5"/>
  <c r="Q236" i="5"/>
  <c r="R236" i="5"/>
  <c r="T236" i="5"/>
  <c r="U236" i="5"/>
  <c r="W236" i="5"/>
  <c r="D237" i="5"/>
  <c r="E237" i="5"/>
  <c r="F237" i="5"/>
  <c r="H237" i="5"/>
  <c r="I237" i="5"/>
  <c r="K237" i="5"/>
  <c r="L237" i="5"/>
  <c r="N237" i="5"/>
  <c r="O237" i="5"/>
  <c r="Q237" i="5"/>
  <c r="R237" i="5"/>
  <c r="T237" i="5"/>
  <c r="U237" i="5"/>
  <c r="W237" i="5"/>
  <c r="D238" i="5"/>
  <c r="E238" i="5"/>
  <c r="F238" i="5"/>
  <c r="H238" i="5"/>
  <c r="I238" i="5"/>
  <c r="K238" i="5"/>
  <c r="L238" i="5"/>
  <c r="N238" i="5"/>
  <c r="O238" i="5"/>
  <c r="Q238" i="5"/>
  <c r="R238" i="5"/>
  <c r="T238" i="5"/>
  <c r="U238" i="5"/>
  <c r="W238" i="5"/>
  <c r="D239" i="5"/>
  <c r="E239" i="5"/>
  <c r="F239" i="5"/>
  <c r="H239" i="5"/>
  <c r="I239" i="5"/>
  <c r="K239" i="5"/>
  <c r="L239" i="5"/>
  <c r="N239" i="5"/>
  <c r="O239" i="5"/>
  <c r="Q239" i="5"/>
  <c r="R239" i="5"/>
  <c r="T239" i="5"/>
  <c r="U239" i="5"/>
  <c r="W239" i="5"/>
  <c r="D240" i="5"/>
  <c r="E240" i="5"/>
  <c r="F240" i="5"/>
  <c r="H240" i="5"/>
  <c r="I240" i="5"/>
  <c r="K240" i="5"/>
  <c r="L240" i="5"/>
  <c r="N240" i="5"/>
  <c r="O240" i="5"/>
  <c r="Q240" i="5"/>
  <c r="R240" i="5"/>
  <c r="T240" i="5"/>
  <c r="U240" i="5"/>
  <c r="W240" i="5"/>
  <c r="D241" i="5"/>
  <c r="E241" i="5"/>
  <c r="F241" i="5"/>
  <c r="H241" i="5"/>
  <c r="I241" i="5"/>
  <c r="K241" i="5"/>
  <c r="L241" i="5"/>
  <c r="N241" i="5"/>
  <c r="O241" i="5"/>
  <c r="Q241" i="5"/>
  <c r="R241" i="5"/>
  <c r="T241" i="5"/>
  <c r="U241" i="5"/>
  <c r="W241" i="5"/>
  <c r="D242" i="5"/>
  <c r="E242" i="5"/>
  <c r="F242" i="5"/>
  <c r="H242" i="5"/>
  <c r="I242" i="5"/>
  <c r="K242" i="5"/>
  <c r="L242" i="5"/>
  <c r="N242" i="5"/>
  <c r="O242" i="5"/>
  <c r="Q242" i="5"/>
  <c r="R242" i="5"/>
  <c r="T242" i="5"/>
  <c r="U242" i="5"/>
  <c r="W242" i="5"/>
  <c r="D243" i="5"/>
  <c r="E243" i="5"/>
  <c r="F243" i="5"/>
  <c r="H243" i="5"/>
  <c r="I243" i="5"/>
  <c r="K243" i="5"/>
  <c r="L243" i="5"/>
  <c r="N243" i="5"/>
  <c r="O243" i="5"/>
  <c r="Q243" i="5"/>
  <c r="R243" i="5"/>
  <c r="T243" i="5"/>
  <c r="U243" i="5"/>
  <c r="W243" i="5"/>
  <c r="C235" i="5"/>
  <c r="C236" i="5"/>
  <c r="C237" i="5"/>
  <c r="C238" i="5"/>
  <c r="C239" i="5"/>
  <c r="C240" i="5"/>
  <c r="C241" i="5"/>
  <c r="C242" i="5"/>
  <c r="C243" i="5"/>
  <c r="C234" i="5"/>
  <c r="D202" i="5"/>
  <c r="E202" i="5"/>
  <c r="F202" i="5"/>
  <c r="H202" i="5"/>
  <c r="I202" i="5"/>
  <c r="K202" i="5"/>
  <c r="L202" i="5"/>
  <c r="N202" i="5"/>
  <c r="O202" i="5"/>
  <c r="Q202" i="5"/>
  <c r="R202" i="5"/>
  <c r="T202" i="5"/>
  <c r="U202" i="5"/>
  <c r="W202" i="5"/>
  <c r="D203" i="5"/>
  <c r="E203" i="5"/>
  <c r="F203" i="5"/>
  <c r="H203" i="5"/>
  <c r="I203" i="5"/>
  <c r="K203" i="5"/>
  <c r="L203" i="5"/>
  <c r="N203" i="5"/>
  <c r="O203" i="5"/>
  <c r="Q203" i="5"/>
  <c r="R203" i="5"/>
  <c r="T203" i="5"/>
  <c r="U203" i="5"/>
  <c r="W203" i="5"/>
  <c r="D204" i="5"/>
  <c r="E204" i="5"/>
  <c r="F204" i="5"/>
  <c r="H204" i="5"/>
  <c r="I204" i="5"/>
  <c r="K204" i="5"/>
  <c r="L204" i="5"/>
  <c r="N204" i="5"/>
  <c r="O204" i="5"/>
  <c r="Q204" i="5"/>
  <c r="R204" i="5"/>
  <c r="T204" i="5"/>
  <c r="U204" i="5"/>
  <c r="W204" i="5"/>
  <c r="D205" i="5"/>
  <c r="E205" i="5"/>
  <c r="F205" i="5"/>
  <c r="H205" i="5"/>
  <c r="I205" i="5"/>
  <c r="K205" i="5"/>
  <c r="L205" i="5"/>
  <c r="N205" i="5"/>
  <c r="O205" i="5"/>
  <c r="Q205" i="5"/>
  <c r="R205" i="5"/>
  <c r="T205" i="5"/>
  <c r="U205" i="5"/>
  <c r="W205" i="5"/>
  <c r="D206" i="5"/>
  <c r="E206" i="5"/>
  <c r="F206" i="5"/>
  <c r="H206" i="5"/>
  <c r="I206" i="5"/>
  <c r="K206" i="5"/>
  <c r="L206" i="5"/>
  <c r="N206" i="5"/>
  <c r="O206" i="5"/>
  <c r="Q206" i="5"/>
  <c r="R206" i="5"/>
  <c r="T206" i="5"/>
  <c r="U206" i="5"/>
  <c r="W206" i="5"/>
  <c r="D207" i="5"/>
  <c r="E207" i="5"/>
  <c r="F207" i="5"/>
  <c r="H207" i="5"/>
  <c r="I207" i="5"/>
  <c r="K207" i="5"/>
  <c r="L207" i="5"/>
  <c r="N207" i="5"/>
  <c r="O207" i="5"/>
  <c r="Q207" i="5"/>
  <c r="R207" i="5"/>
  <c r="T207" i="5"/>
  <c r="U207" i="5"/>
  <c r="W207" i="5"/>
  <c r="D208" i="5"/>
  <c r="E208" i="5"/>
  <c r="F208" i="5"/>
  <c r="H208" i="5"/>
  <c r="I208" i="5"/>
  <c r="K208" i="5"/>
  <c r="L208" i="5"/>
  <c r="N208" i="5"/>
  <c r="O208" i="5"/>
  <c r="Q208" i="5"/>
  <c r="R208" i="5"/>
  <c r="T208" i="5"/>
  <c r="U208" i="5"/>
  <c r="W208" i="5"/>
  <c r="D209" i="5"/>
  <c r="E209" i="5"/>
  <c r="F209" i="5"/>
  <c r="H209" i="5"/>
  <c r="I209" i="5"/>
  <c r="K209" i="5"/>
  <c r="L209" i="5"/>
  <c r="N209" i="5"/>
  <c r="O209" i="5"/>
  <c r="Q209" i="5"/>
  <c r="R209" i="5"/>
  <c r="T209" i="5"/>
  <c r="U209" i="5"/>
  <c r="W209" i="5"/>
  <c r="D210" i="5"/>
  <c r="E210" i="5"/>
  <c r="F210" i="5"/>
  <c r="H210" i="5"/>
  <c r="I210" i="5"/>
  <c r="K210" i="5"/>
  <c r="L210" i="5"/>
  <c r="N210" i="5"/>
  <c r="O210" i="5"/>
  <c r="Q210" i="5"/>
  <c r="R210" i="5"/>
  <c r="T210" i="5"/>
  <c r="U210" i="5"/>
  <c r="W210" i="5"/>
  <c r="D211" i="5"/>
  <c r="E211" i="5"/>
  <c r="F211" i="5"/>
  <c r="H211" i="5"/>
  <c r="I211" i="5"/>
  <c r="K211" i="5"/>
  <c r="L211" i="5"/>
  <c r="N211" i="5"/>
  <c r="O211" i="5"/>
  <c r="Q211" i="5"/>
  <c r="R211" i="5"/>
  <c r="T211" i="5"/>
  <c r="U211" i="5"/>
  <c r="W211" i="5"/>
  <c r="D212" i="5"/>
  <c r="E212" i="5"/>
  <c r="F212" i="5"/>
  <c r="H212" i="5"/>
  <c r="I212" i="5"/>
  <c r="K212" i="5"/>
  <c r="L212" i="5"/>
  <c r="N212" i="5"/>
  <c r="O212" i="5"/>
  <c r="Q212" i="5"/>
  <c r="R212" i="5"/>
  <c r="T212" i="5"/>
  <c r="U212" i="5"/>
  <c r="W212" i="5"/>
  <c r="D213" i="5"/>
  <c r="E213" i="5"/>
  <c r="F213" i="5"/>
  <c r="H213" i="5"/>
  <c r="I213" i="5"/>
  <c r="K213" i="5"/>
  <c r="L213" i="5"/>
  <c r="N213" i="5"/>
  <c r="O213" i="5"/>
  <c r="Q213" i="5"/>
  <c r="R213" i="5"/>
  <c r="T213" i="5"/>
  <c r="U213" i="5"/>
  <c r="W213" i="5"/>
  <c r="D214" i="5"/>
  <c r="E214" i="5"/>
  <c r="F214" i="5"/>
  <c r="H214" i="5"/>
  <c r="I214" i="5"/>
  <c r="K214" i="5"/>
  <c r="L214" i="5"/>
  <c r="N214" i="5"/>
  <c r="O214" i="5"/>
  <c r="Q214" i="5"/>
  <c r="R214" i="5"/>
  <c r="T214" i="5"/>
  <c r="U214" i="5"/>
  <c r="W214" i="5"/>
  <c r="D215" i="5"/>
  <c r="E215" i="5"/>
  <c r="F215" i="5"/>
  <c r="H215" i="5"/>
  <c r="I215" i="5"/>
  <c r="K215" i="5"/>
  <c r="L215" i="5"/>
  <c r="N215" i="5"/>
  <c r="O215" i="5"/>
  <c r="Q215" i="5"/>
  <c r="R215" i="5"/>
  <c r="T215" i="5"/>
  <c r="U215" i="5"/>
  <c r="W215" i="5"/>
  <c r="D216" i="5"/>
  <c r="E216" i="5"/>
  <c r="F216" i="5"/>
  <c r="H216" i="5"/>
  <c r="I216" i="5"/>
  <c r="K216" i="5"/>
  <c r="L216" i="5"/>
  <c r="N216" i="5"/>
  <c r="O216" i="5"/>
  <c r="Q216" i="5"/>
  <c r="R216" i="5"/>
  <c r="T216" i="5"/>
  <c r="U216" i="5"/>
  <c r="W216" i="5"/>
  <c r="D217" i="5"/>
  <c r="E217" i="5"/>
  <c r="F217" i="5"/>
  <c r="H217" i="5"/>
  <c r="I217" i="5"/>
  <c r="K217" i="5"/>
  <c r="L217" i="5"/>
  <c r="N217" i="5"/>
  <c r="O217" i="5"/>
  <c r="Q217" i="5"/>
  <c r="R217" i="5"/>
  <c r="T217" i="5"/>
  <c r="U217" i="5"/>
  <c r="W217" i="5"/>
  <c r="D218" i="5"/>
  <c r="E218" i="5"/>
  <c r="F218" i="5"/>
  <c r="H218" i="5"/>
  <c r="I218" i="5"/>
  <c r="K218" i="5"/>
  <c r="L218" i="5"/>
  <c r="N218" i="5"/>
  <c r="O218" i="5"/>
  <c r="Q218" i="5"/>
  <c r="R218" i="5"/>
  <c r="T218" i="5"/>
  <c r="U218" i="5"/>
  <c r="W218" i="5"/>
  <c r="D219" i="5"/>
  <c r="E219" i="5"/>
  <c r="F219" i="5"/>
  <c r="H219" i="5"/>
  <c r="I219" i="5"/>
  <c r="K219" i="5"/>
  <c r="L219" i="5"/>
  <c r="N219" i="5"/>
  <c r="O219" i="5"/>
  <c r="Q219" i="5"/>
  <c r="R219" i="5"/>
  <c r="T219" i="5"/>
  <c r="U219" i="5"/>
  <c r="W219" i="5"/>
  <c r="D220" i="5"/>
  <c r="E220" i="5"/>
  <c r="F220" i="5"/>
  <c r="H220" i="5"/>
  <c r="I220" i="5"/>
  <c r="K220" i="5"/>
  <c r="L220" i="5"/>
  <c r="N220" i="5"/>
  <c r="O220" i="5"/>
  <c r="Q220" i="5"/>
  <c r="R220" i="5"/>
  <c r="T220" i="5"/>
  <c r="U220" i="5"/>
  <c r="W220" i="5"/>
  <c r="D221" i="5"/>
  <c r="E221" i="5"/>
  <c r="F221" i="5"/>
  <c r="H221" i="5"/>
  <c r="I221" i="5"/>
  <c r="K221" i="5"/>
  <c r="L221" i="5"/>
  <c r="N221" i="5"/>
  <c r="O221" i="5"/>
  <c r="Q221" i="5"/>
  <c r="R221" i="5"/>
  <c r="T221" i="5"/>
  <c r="U221" i="5"/>
  <c r="W221" i="5"/>
  <c r="D222" i="5"/>
  <c r="E222" i="5"/>
  <c r="F222" i="5"/>
  <c r="H222" i="5"/>
  <c r="I222" i="5"/>
  <c r="K222" i="5"/>
  <c r="L222" i="5"/>
  <c r="N222" i="5"/>
  <c r="O222" i="5"/>
  <c r="Q222" i="5"/>
  <c r="R222" i="5"/>
  <c r="T222" i="5"/>
  <c r="U222" i="5"/>
  <c r="W222" i="5"/>
  <c r="D223" i="5"/>
  <c r="E223" i="5"/>
  <c r="F223" i="5"/>
  <c r="H223" i="5"/>
  <c r="I223" i="5"/>
  <c r="K223" i="5"/>
  <c r="L223" i="5"/>
  <c r="N223" i="5"/>
  <c r="O223" i="5"/>
  <c r="Q223" i="5"/>
  <c r="R223" i="5"/>
  <c r="T223" i="5"/>
  <c r="U223" i="5"/>
  <c r="W223" i="5"/>
  <c r="D224" i="5"/>
  <c r="E224" i="5"/>
  <c r="F224" i="5"/>
  <c r="H224" i="5"/>
  <c r="I224" i="5"/>
  <c r="K224" i="5"/>
  <c r="L224" i="5"/>
  <c r="N224" i="5"/>
  <c r="O224" i="5"/>
  <c r="Q224" i="5"/>
  <c r="R224" i="5"/>
  <c r="T224" i="5"/>
  <c r="U224" i="5"/>
  <c r="W224" i="5"/>
  <c r="D225" i="5"/>
  <c r="E225" i="5"/>
  <c r="F225" i="5"/>
  <c r="H225" i="5"/>
  <c r="I225" i="5"/>
  <c r="K225" i="5"/>
  <c r="L225" i="5"/>
  <c r="N225" i="5"/>
  <c r="O225" i="5"/>
  <c r="Q225" i="5"/>
  <c r="R225" i="5"/>
  <c r="T225" i="5"/>
  <c r="U225" i="5"/>
  <c r="W225" i="5"/>
  <c r="D226" i="5"/>
  <c r="E226" i="5"/>
  <c r="F226" i="5"/>
  <c r="H226" i="5"/>
  <c r="I226" i="5"/>
  <c r="K226" i="5"/>
  <c r="L226" i="5"/>
  <c r="N226" i="5"/>
  <c r="O226" i="5"/>
  <c r="Q226" i="5"/>
  <c r="R226" i="5"/>
  <c r="T226" i="5"/>
  <c r="U226" i="5"/>
  <c r="W226" i="5"/>
  <c r="D227" i="5"/>
  <c r="E227" i="5"/>
  <c r="F227" i="5"/>
  <c r="H227" i="5"/>
  <c r="I227" i="5"/>
  <c r="K227" i="5"/>
  <c r="L227" i="5"/>
  <c r="N227" i="5"/>
  <c r="O227" i="5"/>
  <c r="Q227" i="5"/>
  <c r="R227" i="5"/>
  <c r="T227" i="5"/>
  <c r="U227" i="5"/>
  <c r="W227" i="5"/>
  <c r="D228" i="5"/>
  <c r="E228" i="5"/>
  <c r="F228" i="5"/>
  <c r="H228" i="5"/>
  <c r="I228" i="5"/>
  <c r="K228" i="5"/>
  <c r="L228" i="5"/>
  <c r="N228" i="5"/>
  <c r="O228" i="5"/>
  <c r="Q228" i="5"/>
  <c r="R228" i="5"/>
  <c r="T228" i="5"/>
  <c r="U228" i="5"/>
  <c r="W228" i="5"/>
  <c r="D229" i="5"/>
  <c r="E229" i="5"/>
  <c r="F229" i="5"/>
  <c r="H229" i="5"/>
  <c r="I229" i="5"/>
  <c r="K229" i="5"/>
  <c r="L229" i="5"/>
  <c r="N229" i="5"/>
  <c r="O229" i="5"/>
  <c r="Q229" i="5"/>
  <c r="R229" i="5"/>
  <c r="T229" i="5"/>
  <c r="U229" i="5"/>
  <c r="W229" i="5"/>
  <c r="D230" i="5"/>
  <c r="E230" i="5"/>
  <c r="F230" i="5"/>
  <c r="H230" i="5"/>
  <c r="I230" i="5"/>
  <c r="K230" i="5"/>
  <c r="L230" i="5"/>
  <c r="N230" i="5"/>
  <c r="O230" i="5"/>
  <c r="Q230" i="5"/>
  <c r="R230" i="5"/>
  <c r="T230" i="5"/>
  <c r="U230" i="5"/>
  <c r="W230" i="5"/>
  <c r="D231" i="5"/>
  <c r="E231" i="5"/>
  <c r="F231" i="5"/>
  <c r="H231" i="5"/>
  <c r="I231" i="5"/>
  <c r="K231" i="5"/>
  <c r="L231" i="5"/>
  <c r="N231" i="5"/>
  <c r="O231" i="5"/>
  <c r="Q231" i="5"/>
  <c r="R231" i="5"/>
  <c r="T231" i="5"/>
  <c r="U231" i="5"/>
  <c r="W231" i="5"/>
  <c r="D232" i="5"/>
  <c r="E232" i="5"/>
  <c r="F232" i="5"/>
  <c r="H232" i="5"/>
  <c r="I232" i="5"/>
  <c r="K232" i="5"/>
  <c r="L232" i="5"/>
  <c r="N232" i="5"/>
  <c r="O232" i="5"/>
  <c r="Q232" i="5"/>
  <c r="R232" i="5"/>
  <c r="T232" i="5"/>
  <c r="U232" i="5"/>
  <c r="W23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02" i="5"/>
  <c r="D192" i="5"/>
  <c r="E192" i="5"/>
  <c r="F192" i="5"/>
  <c r="H192" i="5"/>
  <c r="I192" i="5"/>
  <c r="K192" i="5"/>
  <c r="L192" i="5"/>
  <c r="N192" i="5"/>
  <c r="O192" i="5"/>
  <c r="Q192" i="5"/>
  <c r="R192" i="5"/>
  <c r="T192" i="5"/>
  <c r="U192" i="5"/>
  <c r="W192" i="5"/>
  <c r="D193" i="5"/>
  <c r="E193" i="5"/>
  <c r="F193" i="5"/>
  <c r="H193" i="5"/>
  <c r="I193" i="5"/>
  <c r="K193" i="5"/>
  <c r="L193" i="5"/>
  <c r="N193" i="5"/>
  <c r="O193" i="5"/>
  <c r="Q193" i="5"/>
  <c r="R193" i="5"/>
  <c r="T193" i="5"/>
  <c r="U193" i="5"/>
  <c r="W193" i="5"/>
  <c r="D194" i="5"/>
  <c r="E194" i="5"/>
  <c r="F194" i="5"/>
  <c r="H194" i="5"/>
  <c r="I194" i="5"/>
  <c r="K194" i="5"/>
  <c r="L194" i="5"/>
  <c r="N194" i="5"/>
  <c r="O194" i="5"/>
  <c r="Q194" i="5"/>
  <c r="R194" i="5"/>
  <c r="T194" i="5"/>
  <c r="U194" i="5"/>
  <c r="W194" i="5"/>
  <c r="D195" i="5"/>
  <c r="E195" i="5"/>
  <c r="F195" i="5"/>
  <c r="H195" i="5"/>
  <c r="I195" i="5"/>
  <c r="K195" i="5"/>
  <c r="L195" i="5"/>
  <c r="N195" i="5"/>
  <c r="O195" i="5"/>
  <c r="Q195" i="5"/>
  <c r="R195" i="5"/>
  <c r="T195" i="5"/>
  <c r="U195" i="5"/>
  <c r="W195" i="5"/>
  <c r="D196" i="5"/>
  <c r="E196" i="5"/>
  <c r="F196" i="5"/>
  <c r="H196" i="5"/>
  <c r="I196" i="5"/>
  <c r="K196" i="5"/>
  <c r="L196" i="5"/>
  <c r="N196" i="5"/>
  <c r="O196" i="5"/>
  <c r="Q196" i="5"/>
  <c r="R196" i="5"/>
  <c r="T196" i="5"/>
  <c r="U196" i="5"/>
  <c r="W196" i="5"/>
  <c r="D197" i="5"/>
  <c r="E197" i="5"/>
  <c r="F197" i="5"/>
  <c r="H197" i="5"/>
  <c r="I197" i="5"/>
  <c r="K197" i="5"/>
  <c r="L197" i="5"/>
  <c r="N197" i="5"/>
  <c r="O197" i="5"/>
  <c r="Q197" i="5"/>
  <c r="R197" i="5"/>
  <c r="T197" i="5"/>
  <c r="U197" i="5"/>
  <c r="W197" i="5"/>
  <c r="D198" i="5"/>
  <c r="E198" i="5"/>
  <c r="F198" i="5"/>
  <c r="H198" i="5"/>
  <c r="I198" i="5"/>
  <c r="K198" i="5"/>
  <c r="L198" i="5"/>
  <c r="N198" i="5"/>
  <c r="O198" i="5"/>
  <c r="Q198" i="5"/>
  <c r="R198" i="5"/>
  <c r="T198" i="5"/>
  <c r="U198" i="5"/>
  <c r="W198" i="5"/>
  <c r="D199" i="5"/>
  <c r="E199" i="5"/>
  <c r="F199" i="5"/>
  <c r="H199" i="5"/>
  <c r="I199" i="5"/>
  <c r="K199" i="5"/>
  <c r="L199" i="5"/>
  <c r="N199" i="5"/>
  <c r="O199" i="5"/>
  <c r="Q199" i="5"/>
  <c r="R199" i="5"/>
  <c r="T199" i="5"/>
  <c r="U199" i="5"/>
  <c r="W199" i="5"/>
  <c r="D200" i="5"/>
  <c r="E200" i="5"/>
  <c r="F200" i="5"/>
  <c r="H200" i="5"/>
  <c r="I200" i="5"/>
  <c r="K200" i="5"/>
  <c r="L200" i="5"/>
  <c r="N200" i="5"/>
  <c r="O200" i="5"/>
  <c r="Q200" i="5"/>
  <c r="R200" i="5"/>
  <c r="T200" i="5"/>
  <c r="U200" i="5"/>
  <c r="W200" i="5"/>
  <c r="C193" i="5"/>
  <c r="C194" i="5"/>
  <c r="C195" i="5"/>
  <c r="C196" i="5"/>
  <c r="C197" i="5"/>
  <c r="C198" i="5"/>
  <c r="C199" i="5"/>
  <c r="C200" i="5"/>
  <c r="C192" i="5"/>
  <c r="D184" i="5"/>
  <c r="E184" i="5"/>
  <c r="F184" i="5"/>
  <c r="H184" i="5"/>
  <c r="I184" i="5"/>
  <c r="K184" i="5"/>
  <c r="L184" i="5"/>
  <c r="N184" i="5"/>
  <c r="O184" i="5"/>
  <c r="Q184" i="5"/>
  <c r="R184" i="5"/>
  <c r="T184" i="5"/>
  <c r="U184" i="5"/>
  <c r="W184" i="5"/>
  <c r="D185" i="5"/>
  <c r="E185" i="5"/>
  <c r="F185" i="5"/>
  <c r="H185" i="5"/>
  <c r="I185" i="5"/>
  <c r="K185" i="5"/>
  <c r="L185" i="5"/>
  <c r="N185" i="5"/>
  <c r="O185" i="5"/>
  <c r="Q185" i="5"/>
  <c r="R185" i="5"/>
  <c r="T185" i="5"/>
  <c r="U185" i="5"/>
  <c r="W185" i="5"/>
  <c r="D186" i="5"/>
  <c r="E186" i="5"/>
  <c r="F186" i="5"/>
  <c r="H186" i="5"/>
  <c r="I186" i="5"/>
  <c r="K186" i="5"/>
  <c r="L186" i="5"/>
  <c r="N186" i="5"/>
  <c r="O186" i="5"/>
  <c r="Q186" i="5"/>
  <c r="R186" i="5"/>
  <c r="T186" i="5"/>
  <c r="U186" i="5"/>
  <c r="W186" i="5"/>
  <c r="D187" i="5"/>
  <c r="E187" i="5"/>
  <c r="F187" i="5"/>
  <c r="H187" i="5"/>
  <c r="I187" i="5"/>
  <c r="K187" i="5"/>
  <c r="L187" i="5"/>
  <c r="N187" i="5"/>
  <c r="O187" i="5"/>
  <c r="Q187" i="5"/>
  <c r="R187" i="5"/>
  <c r="T187" i="5"/>
  <c r="U187" i="5"/>
  <c r="W187" i="5"/>
  <c r="D188" i="5"/>
  <c r="E188" i="5"/>
  <c r="F188" i="5"/>
  <c r="H188" i="5"/>
  <c r="I188" i="5"/>
  <c r="K188" i="5"/>
  <c r="L188" i="5"/>
  <c r="N188" i="5"/>
  <c r="O188" i="5"/>
  <c r="Q188" i="5"/>
  <c r="R188" i="5"/>
  <c r="T188" i="5"/>
  <c r="U188" i="5"/>
  <c r="W188" i="5"/>
  <c r="D189" i="5"/>
  <c r="E189" i="5"/>
  <c r="F189" i="5"/>
  <c r="H189" i="5"/>
  <c r="I189" i="5"/>
  <c r="K189" i="5"/>
  <c r="L189" i="5"/>
  <c r="N189" i="5"/>
  <c r="O189" i="5"/>
  <c r="Q189" i="5"/>
  <c r="R189" i="5"/>
  <c r="T189" i="5"/>
  <c r="U189" i="5"/>
  <c r="W189" i="5"/>
  <c r="D190" i="5"/>
  <c r="E190" i="5"/>
  <c r="F190" i="5"/>
  <c r="H190" i="5"/>
  <c r="I190" i="5"/>
  <c r="K190" i="5"/>
  <c r="L190" i="5"/>
  <c r="N190" i="5"/>
  <c r="O190" i="5"/>
  <c r="Q190" i="5"/>
  <c r="R190" i="5"/>
  <c r="T190" i="5"/>
  <c r="U190" i="5"/>
  <c r="W190" i="5"/>
  <c r="C185" i="5"/>
  <c r="C186" i="5"/>
  <c r="C187" i="5"/>
  <c r="C188" i="5"/>
  <c r="C189" i="5"/>
  <c r="C190" i="5"/>
  <c r="C184" i="5"/>
  <c r="D159" i="5"/>
  <c r="E159" i="5"/>
  <c r="F159" i="5"/>
  <c r="H159" i="5"/>
  <c r="I159" i="5"/>
  <c r="K159" i="5"/>
  <c r="L159" i="5"/>
  <c r="N159" i="5"/>
  <c r="O159" i="5"/>
  <c r="Q159" i="5"/>
  <c r="R159" i="5"/>
  <c r="T159" i="5"/>
  <c r="U159" i="5"/>
  <c r="W159" i="5"/>
  <c r="D160" i="5"/>
  <c r="E160" i="5"/>
  <c r="F160" i="5"/>
  <c r="H160" i="5"/>
  <c r="I160" i="5"/>
  <c r="K160" i="5"/>
  <c r="L160" i="5"/>
  <c r="N160" i="5"/>
  <c r="O160" i="5"/>
  <c r="Q160" i="5"/>
  <c r="R160" i="5"/>
  <c r="T160" i="5"/>
  <c r="U160" i="5"/>
  <c r="W160" i="5"/>
  <c r="D161" i="5"/>
  <c r="E161" i="5"/>
  <c r="F161" i="5"/>
  <c r="H161" i="5"/>
  <c r="I161" i="5"/>
  <c r="K161" i="5"/>
  <c r="L161" i="5"/>
  <c r="N161" i="5"/>
  <c r="O161" i="5"/>
  <c r="Q161" i="5"/>
  <c r="R161" i="5"/>
  <c r="T161" i="5"/>
  <c r="U161" i="5"/>
  <c r="W161" i="5"/>
  <c r="D162" i="5"/>
  <c r="E162" i="5"/>
  <c r="F162" i="5"/>
  <c r="H162" i="5"/>
  <c r="I162" i="5"/>
  <c r="K162" i="5"/>
  <c r="L162" i="5"/>
  <c r="N162" i="5"/>
  <c r="O162" i="5"/>
  <c r="Q162" i="5"/>
  <c r="R162" i="5"/>
  <c r="T162" i="5"/>
  <c r="U162" i="5"/>
  <c r="W162" i="5"/>
  <c r="D163" i="5"/>
  <c r="E163" i="5"/>
  <c r="F163" i="5"/>
  <c r="H163" i="5"/>
  <c r="I163" i="5"/>
  <c r="K163" i="5"/>
  <c r="L163" i="5"/>
  <c r="N163" i="5"/>
  <c r="O163" i="5"/>
  <c r="Q163" i="5"/>
  <c r="R163" i="5"/>
  <c r="T163" i="5"/>
  <c r="U163" i="5"/>
  <c r="W163" i="5"/>
  <c r="D164" i="5"/>
  <c r="E164" i="5"/>
  <c r="F164" i="5"/>
  <c r="H164" i="5"/>
  <c r="I164" i="5"/>
  <c r="K164" i="5"/>
  <c r="L164" i="5"/>
  <c r="N164" i="5"/>
  <c r="O164" i="5"/>
  <c r="Q164" i="5"/>
  <c r="R164" i="5"/>
  <c r="T164" i="5"/>
  <c r="U164" i="5"/>
  <c r="W164" i="5"/>
  <c r="D165" i="5"/>
  <c r="E165" i="5"/>
  <c r="F165" i="5"/>
  <c r="H165" i="5"/>
  <c r="I165" i="5"/>
  <c r="K165" i="5"/>
  <c r="L165" i="5"/>
  <c r="N165" i="5"/>
  <c r="O165" i="5"/>
  <c r="Q165" i="5"/>
  <c r="R165" i="5"/>
  <c r="T165" i="5"/>
  <c r="U165" i="5"/>
  <c r="W165" i="5"/>
  <c r="D166" i="5"/>
  <c r="E166" i="5"/>
  <c r="F166" i="5"/>
  <c r="H166" i="5"/>
  <c r="I166" i="5"/>
  <c r="K166" i="5"/>
  <c r="L166" i="5"/>
  <c r="N166" i="5"/>
  <c r="O166" i="5"/>
  <c r="Q166" i="5"/>
  <c r="R166" i="5"/>
  <c r="T166" i="5"/>
  <c r="U166" i="5"/>
  <c r="W166" i="5"/>
  <c r="D167" i="5"/>
  <c r="E167" i="5"/>
  <c r="F167" i="5"/>
  <c r="H167" i="5"/>
  <c r="I167" i="5"/>
  <c r="K167" i="5"/>
  <c r="L167" i="5"/>
  <c r="N167" i="5"/>
  <c r="O167" i="5"/>
  <c r="Q167" i="5"/>
  <c r="R167" i="5"/>
  <c r="T167" i="5"/>
  <c r="U167" i="5"/>
  <c r="W167" i="5"/>
  <c r="D168" i="5"/>
  <c r="E168" i="5"/>
  <c r="F168" i="5"/>
  <c r="H168" i="5"/>
  <c r="I168" i="5"/>
  <c r="K168" i="5"/>
  <c r="L168" i="5"/>
  <c r="N168" i="5"/>
  <c r="O168" i="5"/>
  <c r="Q168" i="5"/>
  <c r="R168" i="5"/>
  <c r="T168" i="5"/>
  <c r="U168" i="5"/>
  <c r="W168" i="5"/>
  <c r="D169" i="5"/>
  <c r="E169" i="5"/>
  <c r="F169" i="5"/>
  <c r="H169" i="5"/>
  <c r="I169" i="5"/>
  <c r="K169" i="5"/>
  <c r="L169" i="5"/>
  <c r="N169" i="5"/>
  <c r="O169" i="5"/>
  <c r="Q169" i="5"/>
  <c r="R169" i="5"/>
  <c r="T169" i="5"/>
  <c r="U169" i="5"/>
  <c r="W169" i="5"/>
  <c r="D170" i="5"/>
  <c r="E170" i="5"/>
  <c r="F170" i="5"/>
  <c r="H170" i="5"/>
  <c r="I170" i="5"/>
  <c r="K170" i="5"/>
  <c r="L170" i="5"/>
  <c r="N170" i="5"/>
  <c r="O170" i="5"/>
  <c r="Q170" i="5"/>
  <c r="R170" i="5"/>
  <c r="T170" i="5"/>
  <c r="U170" i="5"/>
  <c r="W170" i="5"/>
  <c r="D171" i="5"/>
  <c r="E171" i="5"/>
  <c r="F171" i="5"/>
  <c r="H171" i="5"/>
  <c r="I171" i="5"/>
  <c r="K171" i="5"/>
  <c r="L171" i="5"/>
  <c r="N171" i="5"/>
  <c r="O171" i="5"/>
  <c r="Q171" i="5"/>
  <c r="R171" i="5"/>
  <c r="T171" i="5"/>
  <c r="U171" i="5"/>
  <c r="W171" i="5"/>
  <c r="D172" i="5"/>
  <c r="E172" i="5"/>
  <c r="F172" i="5"/>
  <c r="H172" i="5"/>
  <c r="I172" i="5"/>
  <c r="K172" i="5"/>
  <c r="L172" i="5"/>
  <c r="N172" i="5"/>
  <c r="O172" i="5"/>
  <c r="Q172" i="5"/>
  <c r="R172" i="5"/>
  <c r="T172" i="5"/>
  <c r="U172" i="5"/>
  <c r="W172" i="5"/>
  <c r="D173" i="5"/>
  <c r="E173" i="5"/>
  <c r="F173" i="5"/>
  <c r="H173" i="5"/>
  <c r="I173" i="5"/>
  <c r="K173" i="5"/>
  <c r="L173" i="5"/>
  <c r="N173" i="5"/>
  <c r="O173" i="5"/>
  <c r="Q173" i="5"/>
  <c r="R173" i="5"/>
  <c r="T173" i="5"/>
  <c r="U173" i="5"/>
  <c r="W173" i="5"/>
  <c r="D174" i="5"/>
  <c r="E174" i="5"/>
  <c r="F174" i="5"/>
  <c r="H174" i="5"/>
  <c r="I174" i="5"/>
  <c r="K174" i="5"/>
  <c r="L174" i="5"/>
  <c r="N174" i="5"/>
  <c r="O174" i="5"/>
  <c r="Q174" i="5"/>
  <c r="R174" i="5"/>
  <c r="T174" i="5"/>
  <c r="U174" i="5"/>
  <c r="W174" i="5"/>
  <c r="D175" i="5"/>
  <c r="E175" i="5"/>
  <c r="F175" i="5"/>
  <c r="H175" i="5"/>
  <c r="I175" i="5"/>
  <c r="K175" i="5"/>
  <c r="L175" i="5"/>
  <c r="N175" i="5"/>
  <c r="O175" i="5"/>
  <c r="Q175" i="5"/>
  <c r="R175" i="5"/>
  <c r="T175" i="5"/>
  <c r="U175" i="5"/>
  <c r="W175" i="5"/>
  <c r="D176" i="5"/>
  <c r="E176" i="5"/>
  <c r="F176" i="5"/>
  <c r="H176" i="5"/>
  <c r="I176" i="5"/>
  <c r="K176" i="5"/>
  <c r="L176" i="5"/>
  <c r="N176" i="5"/>
  <c r="O176" i="5"/>
  <c r="Q176" i="5"/>
  <c r="R176" i="5"/>
  <c r="T176" i="5"/>
  <c r="U176" i="5"/>
  <c r="W176" i="5"/>
  <c r="D177" i="5"/>
  <c r="E177" i="5"/>
  <c r="F177" i="5"/>
  <c r="H177" i="5"/>
  <c r="I177" i="5"/>
  <c r="K177" i="5"/>
  <c r="L177" i="5"/>
  <c r="N177" i="5"/>
  <c r="O177" i="5"/>
  <c r="Q177" i="5"/>
  <c r="R177" i="5"/>
  <c r="T177" i="5"/>
  <c r="U177" i="5"/>
  <c r="W177" i="5"/>
  <c r="D178" i="5"/>
  <c r="E178" i="5"/>
  <c r="F178" i="5"/>
  <c r="H178" i="5"/>
  <c r="I178" i="5"/>
  <c r="K178" i="5"/>
  <c r="L178" i="5"/>
  <c r="N178" i="5"/>
  <c r="O178" i="5"/>
  <c r="Q178" i="5"/>
  <c r="R178" i="5"/>
  <c r="T178" i="5"/>
  <c r="U178" i="5"/>
  <c r="W178" i="5"/>
  <c r="D179" i="5"/>
  <c r="E179" i="5"/>
  <c r="F179" i="5"/>
  <c r="H179" i="5"/>
  <c r="I179" i="5"/>
  <c r="K179" i="5"/>
  <c r="L179" i="5"/>
  <c r="N179" i="5"/>
  <c r="O179" i="5"/>
  <c r="Q179" i="5"/>
  <c r="R179" i="5"/>
  <c r="T179" i="5"/>
  <c r="U179" i="5"/>
  <c r="W179" i="5"/>
  <c r="D180" i="5"/>
  <c r="E180" i="5"/>
  <c r="F180" i="5"/>
  <c r="H180" i="5"/>
  <c r="I180" i="5"/>
  <c r="K180" i="5"/>
  <c r="L180" i="5"/>
  <c r="N180" i="5"/>
  <c r="O180" i="5"/>
  <c r="Q180" i="5"/>
  <c r="R180" i="5"/>
  <c r="T180" i="5"/>
  <c r="U180" i="5"/>
  <c r="W180" i="5"/>
  <c r="D181" i="5"/>
  <c r="E181" i="5"/>
  <c r="F181" i="5"/>
  <c r="H181" i="5"/>
  <c r="I181" i="5"/>
  <c r="K181" i="5"/>
  <c r="L181" i="5"/>
  <c r="N181" i="5"/>
  <c r="O181" i="5"/>
  <c r="Q181" i="5"/>
  <c r="R181" i="5"/>
  <c r="T181" i="5"/>
  <c r="U181" i="5"/>
  <c r="W181" i="5"/>
  <c r="D182" i="5"/>
  <c r="E182" i="5"/>
  <c r="F182" i="5"/>
  <c r="H182" i="5"/>
  <c r="I182" i="5"/>
  <c r="K182" i="5"/>
  <c r="L182" i="5"/>
  <c r="N182" i="5"/>
  <c r="O182" i="5"/>
  <c r="Q182" i="5"/>
  <c r="R182" i="5"/>
  <c r="T182" i="5"/>
  <c r="U182" i="5"/>
  <c r="W182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59" i="5"/>
  <c r="D154" i="5"/>
  <c r="E154" i="5"/>
  <c r="F154" i="5"/>
  <c r="H154" i="5"/>
  <c r="I154" i="5"/>
  <c r="K154" i="5"/>
  <c r="L154" i="5"/>
  <c r="N154" i="5"/>
  <c r="O154" i="5"/>
  <c r="Q154" i="5"/>
  <c r="R154" i="5"/>
  <c r="T154" i="5"/>
  <c r="U154" i="5"/>
  <c r="W154" i="5"/>
  <c r="D155" i="5"/>
  <c r="E155" i="5"/>
  <c r="F155" i="5"/>
  <c r="H155" i="5"/>
  <c r="I155" i="5"/>
  <c r="K155" i="5"/>
  <c r="L155" i="5"/>
  <c r="N155" i="5"/>
  <c r="O155" i="5"/>
  <c r="Q155" i="5"/>
  <c r="R155" i="5"/>
  <c r="T155" i="5"/>
  <c r="U155" i="5"/>
  <c r="W155" i="5"/>
  <c r="D156" i="5"/>
  <c r="E156" i="5"/>
  <c r="F156" i="5"/>
  <c r="H156" i="5"/>
  <c r="I156" i="5"/>
  <c r="K156" i="5"/>
  <c r="L156" i="5"/>
  <c r="N156" i="5"/>
  <c r="O156" i="5"/>
  <c r="Q156" i="5"/>
  <c r="R156" i="5"/>
  <c r="T156" i="5"/>
  <c r="U156" i="5"/>
  <c r="W156" i="5"/>
  <c r="C155" i="5"/>
  <c r="C156" i="5"/>
  <c r="C154" i="5"/>
  <c r="D150" i="5"/>
  <c r="E150" i="5"/>
  <c r="F150" i="5"/>
  <c r="H150" i="5"/>
  <c r="I150" i="5"/>
  <c r="K150" i="5"/>
  <c r="L150" i="5"/>
  <c r="N150" i="5"/>
  <c r="O150" i="5"/>
  <c r="Q150" i="5"/>
  <c r="R150" i="5"/>
  <c r="T150" i="5"/>
  <c r="U150" i="5"/>
  <c r="W150" i="5"/>
  <c r="D151" i="5"/>
  <c r="E151" i="5"/>
  <c r="F151" i="5"/>
  <c r="H151" i="5"/>
  <c r="I151" i="5"/>
  <c r="K151" i="5"/>
  <c r="L151" i="5"/>
  <c r="N151" i="5"/>
  <c r="O151" i="5"/>
  <c r="Q151" i="5"/>
  <c r="R151" i="5"/>
  <c r="T151" i="5"/>
  <c r="U151" i="5"/>
  <c r="W151" i="5"/>
  <c r="D152" i="5"/>
  <c r="E152" i="5"/>
  <c r="F152" i="5"/>
  <c r="H152" i="5"/>
  <c r="I152" i="5"/>
  <c r="K152" i="5"/>
  <c r="L152" i="5"/>
  <c r="N152" i="5"/>
  <c r="O152" i="5"/>
  <c r="Q152" i="5"/>
  <c r="R152" i="5"/>
  <c r="T152" i="5"/>
  <c r="U152" i="5"/>
  <c r="W152" i="5"/>
  <c r="C151" i="5"/>
  <c r="C152" i="5"/>
  <c r="C150" i="5"/>
  <c r="D130" i="5"/>
  <c r="E130" i="5"/>
  <c r="F130" i="5"/>
  <c r="H130" i="5"/>
  <c r="I130" i="5"/>
  <c r="K130" i="5"/>
  <c r="L130" i="5"/>
  <c r="N130" i="5"/>
  <c r="O130" i="5"/>
  <c r="Q130" i="5"/>
  <c r="R130" i="5"/>
  <c r="T130" i="5"/>
  <c r="U130" i="5"/>
  <c r="W130" i="5"/>
  <c r="D131" i="5"/>
  <c r="E131" i="5"/>
  <c r="F131" i="5"/>
  <c r="H131" i="5"/>
  <c r="I131" i="5"/>
  <c r="K131" i="5"/>
  <c r="L131" i="5"/>
  <c r="N131" i="5"/>
  <c r="O131" i="5"/>
  <c r="Q131" i="5"/>
  <c r="R131" i="5"/>
  <c r="T131" i="5"/>
  <c r="U131" i="5"/>
  <c r="W131" i="5"/>
  <c r="D132" i="5"/>
  <c r="E132" i="5"/>
  <c r="F132" i="5"/>
  <c r="H132" i="5"/>
  <c r="I132" i="5"/>
  <c r="K132" i="5"/>
  <c r="L132" i="5"/>
  <c r="N132" i="5"/>
  <c r="O132" i="5"/>
  <c r="Q132" i="5"/>
  <c r="R132" i="5"/>
  <c r="T132" i="5"/>
  <c r="U132" i="5"/>
  <c r="W132" i="5"/>
  <c r="D133" i="5"/>
  <c r="E133" i="5"/>
  <c r="F133" i="5"/>
  <c r="H133" i="5"/>
  <c r="I133" i="5"/>
  <c r="K133" i="5"/>
  <c r="L133" i="5"/>
  <c r="N133" i="5"/>
  <c r="O133" i="5"/>
  <c r="Q133" i="5"/>
  <c r="R133" i="5"/>
  <c r="T133" i="5"/>
  <c r="U133" i="5"/>
  <c r="W133" i="5"/>
  <c r="D134" i="5"/>
  <c r="E134" i="5"/>
  <c r="F134" i="5"/>
  <c r="H134" i="5"/>
  <c r="I134" i="5"/>
  <c r="K134" i="5"/>
  <c r="L134" i="5"/>
  <c r="N134" i="5"/>
  <c r="O134" i="5"/>
  <c r="Q134" i="5"/>
  <c r="R134" i="5"/>
  <c r="T134" i="5"/>
  <c r="U134" i="5"/>
  <c r="W134" i="5"/>
  <c r="D135" i="5"/>
  <c r="E135" i="5"/>
  <c r="F135" i="5"/>
  <c r="H135" i="5"/>
  <c r="I135" i="5"/>
  <c r="K135" i="5"/>
  <c r="L135" i="5"/>
  <c r="N135" i="5"/>
  <c r="O135" i="5"/>
  <c r="Q135" i="5"/>
  <c r="R135" i="5"/>
  <c r="T135" i="5"/>
  <c r="U135" i="5"/>
  <c r="W135" i="5"/>
  <c r="D136" i="5"/>
  <c r="E136" i="5"/>
  <c r="F136" i="5"/>
  <c r="H136" i="5"/>
  <c r="I136" i="5"/>
  <c r="K136" i="5"/>
  <c r="L136" i="5"/>
  <c r="N136" i="5"/>
  <c r="O136" i="5"/>
  <c r="Q136" i="5"/>
  <c r="R136" i="5"/>
  <c r="T136" i="5"/>
  <c r="U136" i="5"/>
  <c r="W136" i="5"/>
  <c r="D137" i="5"/>
  <c r="E137" i="5"/>
  <c r="F137" i="5"/>
  <c r="H137" i="5"/>
  <c r="I137" i="5"/>
  <c r="K137" i="5"/>
  <c r="L137" i="5"/>
  <c r="N137" i="5"/>
  <c r="O137" i="5"/>
  <c r="Q137" i="5"/>
  <c r="R137" i="5"/>
  <c r="T137" i="5"/>
  <c r="U137" i="5"/>
  <c r="W137" i="5"/>
  <c r="D138" i="5"/>
  <c r="E138" i="5"/>
  <c r="F138" i="5"/>
  <c r="H138" i="5"/>
  <c r="I138" i="5"/>
  <c r="K138" i="5"/>
  <c r="L138" i="5"/>
  <c r="N138" i="5"/>
  <c r="O138" i="5"/>
  <c r="Q138" i="5"/>
  <c r="R138" i="5"/>
  <c r="T138" i="5"/>
  <c r="U138" i="5"/>
  <c r="W138" i="5"/>
  <c r="D139" i="5"/>
  <c r="E139" i="5"/>
  <c r="F139" i="5"/>
  <c r="H139" i="5"/>
  <c r="I139" i="5"/>
  <c r="K139" i="5"/>
  <c r="L139" i="5"/>
  <c r="N139" i="5"/>
  <c r="O139" i="5"/>
  <c r="Q139" i="5"/>
  <c r="R139" i="5"/>
  <c r="T139" i="5"/>
  <c r="U139" i="5"/>
  <c r="W139" i="5"/>
  <c r="D140" i="5"/>
  <c r="E140" i="5"/>
  <c r="F140" i="5"/>
  <c r="H140" i="5"/>
  <c r="I140" i="5"/>
  <c r="K140" i="5"/>
  <c r="L140" i="5"/>
  <c r="N140" i="5"/>
  <c r="O140" i="5"/>
  <c r="Q140" i="5"/>
  <c r="R140" i="5"/>
  <c r="T140" i="5"/>
  <c r="U140" i="5"/>
  <c r="W140" i="5"/>
  <c r="D141" i="5"/>
  <c r="E141" i="5"/>
  <c r="F141" i="5"/>
  <c r="H141" i="5"/>
  <c r="I141" i="5"/>
  <c r="K141" i="5"/>
  <c r="L141" i="5"/>
  <c r="N141" i="5"/>
  <c r="O141" i="5"/>
  <c r="Q141" i="5"/>
  <c r="R141" i="5"/>
  <c r="T141" i="5"/>
  <c r="U141" i="5"/>
  <c r="W141" i="5"/>
  <c r="D142" i="5"/>
  <c r="E142" i="5"/>
  <c r="F142" i="5"/>
  <c r="H142" i="5"/>
  <c r="I142" i="5"/>
  <c r="K142" i="5"/>
  <c r="L142" i="5"/>
  <c r="N142" i="5"/>
  <c r="O142" i="5"/>
  <c r="Q142" i="5"/>
  <c r="R142" i="5"/>
  <c r="T142" i="5"/>
  <c r="U142" i="5"/>
  <c r="W142" i="5"/>
  <c r="D143" i="5"/>
  <c r="E143" i="5"/>
  <c r="F143" i="5"/>
  <c r="H143" i="5"/>
  <c r="I143" i="5"/>
  <c r="K143" i="5"/>
  <c r="L143" i="5"/>
  <c r="N143" i="5"/>
  <c r="O143" i="5"/>
  <c r="Q143" i="5"/>
  <c r="R143" i="5"/>
  <c r="T143" i="5"/>
  <c r="U143" i="5"/>
  <c r="W143" i="5"/>
  <c r="D144" i="5"/>
  <c r="E144" i="5"/>
  <c r="F144" i="5"/>
  <c r="H144" i="5"/>
  <c r="I144" i="5"/>
  <c r="K144" i="5"/>
  <c r="L144" i="5"/>
  <c r="N144" i="5"/>
  <c r="O144" i="5"/>
  <c r="Q144" i="5"/>
  <c r="R144" i="5"/>
  <c r="T144" i="5"/>
  <c r="U144" i="5"/>
  <c r="W144" i="5"/>
  <c r="D145" i="5"/>
  <c r="E145" i="5"/>
  <c r="F145" i="5"/>
  <c r="H145" i="5"/>
  <c r="I145" i="5"/>
  <c r="K145" i="5"/>
  <c r="L145" i="5"/>
  <c r="N145" i="5"/>
  <c r="O145" i="5"/>
  <c r="Q145" i="5"/>
  <c r="R145" i="5"/>
  <c r="T145" i="5"/>
  <c r="U145" i="5"/>
  <c r="W145" i="5"/>
  <c r="D146" i="5"/>
  <c r="E146" i="5"/>
  <c r="F146" i="5"/>
  <c r="H146" i="5"/>
  <c r="I146" i="5"/>
  <c r="K146" i="5"/>
  <c r="L146" i="5"/>
  <c r="N146" i="5"/>
  <c r="O146" i="5"/>
  <c r="Q146" i="5"/>
  <c r="R146" i="5"/>
  <c r="T146" i="5"/>
  <c r="U146" i="5"/>
  <c r="W146" i="5"/>
  <c r="D147" i="5"/>
  <c r="E147" i="5"/>
  <c r="F147" i="5"/>
  <c r="H147" i="5"/>
  <c r="I147" i="5"/>
  <c r="K147" i="5"/>
  <c r="L147" i="5"/>
  <c r="N147" i="5"/>
  <c r="O147" i="5"/>
  <c r="Q147" i="5"/>
  <c r="R147" i="5"/>
  <c r="T147" i="5"/>
  <c r="U147" i="5"/>
  <c r="W147" i="5"/>
  <c r="D148" i="5"/>
  <c r="E148" i="5"/>
  <c r="F148" i="5"/>
  <c r="H148" i="5"/>
  <c r="I148" i="5"/>
  <c r="K148" i="5"/>
  <c r="L148" i="5"/>
  <c r="N148" i="5"/>
  <c r="O148" i="5"/>
  <c r="Q148" i="5"/>
  <c r="R148" i="5"/>
  <c r="T148" i="5"/>
  <c r="U148" i="5"/>
  <c r="W148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30" i="5"/>
  <c r="D117" i="5"/>
  <c r="E117" i="5"/>
  <c r="F117" i="5"/>
  <c r="H117" i="5"/>
  <c r="I117" i="5"/>
  <c r="K117" i="5"/>
  <c r="L117" i="5"/>
  <c r="N117" i="5"/>
  <c r="O117" i="5"/>
  <c r="Q117" i="5"/>
  <c r="R117" i="5"/>
  <c r="T117" i="5"/>
  <c r="U117" i="5"/>
  <c r="W117" i="5"/>
  <c r="D118" i="5"/>
  <c r="E118" i="5"/>
  <c r="F118" i="5"/>
  <c r="H118" i="5"/>
  <c r="I118" i="5"/>
  <c r="K118" i="5"/>
  <c r="L118" i="5"/>
  <c r="N118" i="5"/>
  <c r="O118" i="5"/>
  <c r="Q118" i="5"/>
  <c r="R118" i="5"/>
  <c r="T118" i="5"/>
  <c r="U118" i="5"/>
  <c r="W118" i="5"/>
  <c r="D119" i="5"/>
  <c r="E119" i="5"/>
  <c r="F119" i="5"/>
  <c r="H119" i="5"/>
  <c r="I119" i="5"/>
  <c r="K119" i="5"/>
  <c r="L119" i="5"/>
  <c r="N119" i="5"/>
  <c r="O119" i="5"/>
  <c r="Q119" i="5"/>
  <c r="R119" i="5"/>
  <c r="T119" i="5"/>
  <c r="U119" i="5"/>
  <c r="W119" i="5"/>
  <c r="D120" i="5"/>
  <c r="E120" i="5"/>
  <c r="F120" i="5"/>
  <c r="H120" i="5"/>
  <c r="I120" i="5"/>
  <c r="K120" i="5"/>
  <c r="L120" i="5"/>
  <c r="N120" i="5"/>
  <c r="O120" i="5"/>
  <c r="Q120" i="5"/>
  <c r="R120" i="5"/>
  <c r="T120" i="5"/>
  <c r="U120" i="5"/>
  <c r="W120" i="5"/>
  <c r="D121" i="5"/>
  <c r="E121" i="5"/>
  <c r="F121" i="5"/>
  <c r="H121" i="5"/>
  <c r="I121" i="5"/>
  <c r="K121" i="5"/>
  <c r="L121" i="5"/>
  <c r="N121" i="5"/>
  <c r="O121" i="5"/>
  <c r="Q121" i="5"/>
  <c r="R121" i="5"/>
  <c r="T121" i="5"/>
  <c r="U121" i="5"/>
  <c r="W121" i="5"/>
  <c r="D122" i="5"/>
  <c r="E122" i="5"/>
  <c r="F122" i="5"/>
  <c r="H122" i="5"/>
  <c r="I122" i="5"/>
  <c r="K122" i="5"/>
  <c r="L122" i="5"/>
  <c r="N122" i="5"/>
  <c r="O122" i="5"/>
  <c r="Q122" i="5"/>
  <c r="R122" i="5"/>
  <c r="T122" i="5"/>
  <c r="U122" i="5"/>
  <c r="W122" i="5"/>
  <c r="D123" i="5"/>
  <c r="E123" i="5"/>
  <c r="F123" i="5"/>
  <c r="H123" i="5"/>
  <c r="I123" i="5"/>
  <c r="K123" i="5"/>
  <c r="L123" i="5"/>
  <c r="N123" i="5"/>
  <c r="O123" i="5"/>
  <c r="Q123" i="5"/>
  <c r="R123" i="5"/>
  <c r="T123" i="5"/>
  <c r="U123" i="5"/>
  <c r="W123" i="5"/>
  <c r="D124" i="5"/>
  <c r="E124" i="5"/>
  <c r="F124" i="5"/>
  <c r="H124" i="5"/>
  <c r="I124" i="5"/>
  <c r="K124" i="5"/>
  <c r="L124" i="5"/>
  <c r="N124" i="5"/>
  <c r="O124" i="5"/>
  <c r="Q124" i="5"/>
  <c r="R124" i="5"/>
  <c r="T124" i="5"/>
  <c r="U124" i="5"/>
  <c r="W124" i="5"/>
  <c r="D125" i="5"/>
  <c r="E125" i="5"/>
  <c r="F125" i="5"/>
  <c r="H125" i="5"/>
  <c r="I125" i="5"/>
  <c r="K125" i="5"/>
  <c r="L125" i="5"/>
  <c r="N125" i="5"/>
  <c r="O125" i="5"/>
  <c r="Q125" i="5"/>
  <c r="R125" i="5"/>
  <c r="T125" i="5"/>
  <c r="U125" i="5"/>
  <c r="W125" i="5"/>
  <c r="D126" i="5"/>
  <c r="E126" i="5"/>
  <c r="F126" i="5"/>
  <c r="H126" i="5"/>
  <c r="I126" i="5"/>
  <c r="K126" i="5"/>
  <c r="L126" i="5"/>
  <c r="N126" i="5"/>
  <c r="O126" i="5"/>
  <c r="Q126" i="5"/>
  <c r="R126" i="5"/>
  <c r="T126" i="5"/>
  <c r="U126" i="5"/>
  <c r="W126" i="5"/>
  <c r="D127" i="5"/>
  <c r="E127" i="5"/>
  <c r="F127" i="5"/>
  <c r="H127" i="5"/>
  <c r="I127" i="5"/>
  <c r="K127" i="5"/>
  <c r="L127" i="5"/>
  <c r="N127" i="5"/>
  <c r="O127" i="5"/>
  <c r="Q127" i="5"/>
  <c r="R127" i="5"/>
  <c r="T127" i="5"/>
  <c r="U127" i="5"/>
  <c r="W127" i="5"/>
  <c r="D128" i="5"/>
  <c r="E128" i="5"/>
  <c r="F128" i="5"/>
  <c r="H128" i="5"/>
  <c r="I128" i="5"/>
  <c r="K128" i="5"/>
  <c r="L128" i="5"/>
  <c r="N128" i="5"/>
  <c r="O128" i="5"/>
  <c r="Q128" i="5"/>
  <c r="R128" i="5"/>
  <c r="T128" i="5"/>
  <c r="U128" i="5"/>
  <c r="W128" i="5"/>
  <c r="C118" i="5"/>
  <c r="C119" i="5"/>
  <c r="C120" i="5"/>
  <c r="C121" i="5"/>
  <c r="C122" i="5"/>
  <c r="C123" i="5"/>
  <c r="C124" i="5"/>
  <c r="C125" i="5"/>
  <c r="C126" i="5"/>
  <c r="C127" i="5"/>
  <c r="C128" i="5"/>
  <c r="C117" i="5"/>
  <c r="D106" i="5"/>
  <c r="E106" i="5"/>
  <c r="F106" i="5"/>
  <c r="H106" i="5"/>
  <c r="I106" i="5"/>
  <c r="K106" i="5"/>
  <c r="L106" i="5"/>
  <c r="N106" i="5"/>
  <c r="O106" i="5"/>
  <c r="Q106" i="5"/>
  <c r="R106" i="5"/>
  <c r="T106" i="5"/>
  <c r="U106" i="5"/>
  <c r="W106" i="5"/>
  <c r="D107" i="5"/>
  <c r="E107" i="5"/>
  <c r="F107" i="5"/>
  <c r="H107" i="5"/>
  <c r="I107" i="5"/>
  <c r="K107" i="5"/>
  <c r="L107" i="5"/>
  <c r="N107" i="5"/>
  <c r="O107" i="5"/>
  <c r="Q107" i="5"/>
  <c r="R107" i="5"/>
  <c r="T107" i="5"/>
  <c r="U107" i="5"/>
  <c r="W107" i="5"/>
  <c r="D108" i="5"/>
  <c r="E108" i="5"/>
  <c r="F108" i="5"/>
  <c r="H108" i="5"/>
  <c r="I108" i="5"/>
  <c r="K108" i="5"/>
  <c r="L108" i="5"/>
  <c r="N108" i="5"/>
  <c r="O108" i="5"/>
  <c r="Q108" i="5"/>
  <c r="R108" i="5"/>
  <c r="T108" i="5"/>
  <c r="U108" i="5"/>
  <c r="W108" i="5"/>
  <c r="D109" i="5"/>
  <c r="E109" i="5"/>
  <c r="F109" i="5"/>
  <c r="H109" i="5"/>
  <c r="I109" i="5"/>
  <c r="K109" i="5"/>
  <c r="L109" i="5"/>
  <c r="N109" i="5"/>
  <c r="O109" i="5"/>
  <c r="Q109" i="5"/>
  <c r="R109" i="5"/>
  <c r="T109" i="5"/>
  <c r="U109" i="5"/>
  <c r="W109" i="5"/>
  <c r="D110" i="5"/>
  <c r="E110" i="5"/>
  <c r="F110" i="5"/>
  <c r="H110" i="5"/>
  <c r="I110" i="5"/>
  <c r="K110" i="5"/>
  <c r="L110" i="5"/>
  <c r="N110" i="5"/>
  <c r="O110" i="5"/>
  <c r="Q110" i="5"/>
  <c r="R110" i="5"/>
  <c r="T110" i="5"/>
  <c r="U110" i="5"/>
  <c r="W110" i="5"/>
  <c r="D111" i="5"/>
  <c r="E111" i="5"/>
  <c r="F111" i="5"/>
  <c r="H111" i="5"/>
  <c r="I111" i="5"/>
  <c r="K111" i="5"/>
  <c r="L111" i="5"/>
  <c r="N111" i="5"/>
  <c r="O111" i="5"/>
  <c r="Q111" i="5"/>
  <c r="R111" i="5"/>
  <c r="T111" i="5"/>
  <c r="U111" i="5"/>
  <c r="W111" i="5"/>
  <c r="D112" i="5"/>
  <c r="E112" i="5"/>
  <c r="F112" i="5"/>
  <c r="H112" i="5"/>
  <c r="I112" i="5"/>
  <c r="K112" i="5"/>
  <c r="L112" i="5"/>
  <c r="N112" i="5"/>
  <c r="O112" i="5"/>
  <c r="Q112" i="5"/>
  <c r="R112" i="5"/>
  <c r="T112" i="5"/>
  <c r="U112" i="5"/>
  <c r="W112" i="5"/>
  <c r="D113" i="5"/>
  <c r="E113" i="5"/>
  <c r="F113" i="5"/>
  <c r="H113" i="5"/>
  <c r="I113" i="5"/>
  <c r="K113" i="5"/>
  <c r="L113" i="5"/>
  <c r="N113" i="5"/>
  <c r="O113" i="5"/>
  <c r="Q113" i="5"/>
  <c r="R113" i="5"/>
  <c r="T113" i="5"/>
  <c r="U113" i="5"/>
  <c r="W113" i="5"/>
  <c r="D114" i="5"/>
  <c r="E114" i="5"/>
  <c r="F114" i="5"/>
  <c r="H114" i="5"/>
  <c r="I114" i="5"/>
  <c r="K114" i="5"/>
  <c r="L114" i="5"/>
  <c r="N114" i="5"/>
  <c r="O114" i="5"/>
  <c r="Q114" i="5"/>
  <c r="R114" i="5"/>
  <c r="T114" i="5"/>
  <c r="U114" i="5"/>
  <c r="W114" i="5"/>
  <c r="C107" i="5"/>
  <c r="C108" i="5"/>
  <c r="C109" i="5"/>
  <c r="C110" i="5"/>
  <c r="C111" i="5"/>
  <c r="C112" i="5"/>
  <c r="C113" i="5"/>
  <c r="C114" i="5"/>
  <c r="C106" i="5"/>
  <c r="D100" i="5"/>
  <c r="E100" i="5"/>
  <c r="F100" i="5"/>
  <c r="H100" i="5"/>
  <c r="I100" i="5"/>
  <c r="K100" i="5"/>
  <c r="L100" i="5"/>
  <c r="N100" i="5"/>
  <c r="O100" i="5"/>
  <c r="Q100" i="5"/>
  <c r="R100" i="5"/>
  <c r="T100" i="5"/>
  <c r="U100" i="5"/>
  <c r="W100" i="5"/>
  <c r="D101" i="5"/>
  <c r="E101" i="5"/>
  <c r="F101" i="5"/>
  <c r="H101" i="5"/>
  <c r="I101" i="5"/>
  <c r="K101" i="5"/>
  <c r="L101" i="5"/>
  <c r="N101" i="5"/>
  <c r="O101" i="5"/>
  <c r="Q101" i="5"/>
  <c r="R101" i="5"/>
  <c r="T101" i="5"/>
  <c r="U101" i="5"/>
  <c r="W101" i="5"/>
  <c r="D102" i="5"/>
  <c r="E102" i="5"/>
  <c r="F102" i="5"/>
  <c r="H102" i="5"/>
  <c r="I102" i="5"/>
  <c r="K102" i="5"/>
  <c r="L102" i="5"/>
  <c r="N102" i="5"/>
  <c r="O102" i="5"/>
  <c r="Q102" i="5"/>
  <c r="R102" i="5"/>
  <c r="T102" i="5"/>
  <c r="U102" i="5"/>
  <c r="W102" i="5"/>
  <c r="D103" i="5"/>
  <c r="E103" i="5"/>
  <c r="F103" i="5"/>
  <c r="H103" i="5"/>
  <c r="I103" i="5"/>
  <c r="K103" i="5"/>
  <c r="L103" i="5"/>
  <c r="N103" i="5"/>
  <c r="O103" i="5"/>
  <c r="Q103" i="5"/>
  <c r="R103" i="5"/>
  <c r="T103" i="5"/>
  <c r="U103" i="5"/>
  <c r="W103" i="5"/>
  <c r="D104" i="5"/>
  <c r="E104" i="5"/>
  <c r="F104" i="5"/>
  <c r="H104" i="5"/>
  <c r="I104" i="5"/>
  <c r="K104" i="5"/>
  <c r="L104" i="5"/>
  <c r="N104" i="5"/>
  <c r="O104" i="5"/>
  <c r="Q104" i="5"/>
  <c r="R104" i="5"/>
  <c r="T104" i="5"/>
  <c r="U104" i="5"/>
  <c r="W104" i="5"/>
  <c r="C101" i="5"/>
  <c r="C102" i="5"/>
  <c r="C103" i="5"/>
  <c r="C104" i="5"/>
  <c r="C100" i="5"/>
  <c r="D90" i="5"/>
  <c r="E90" i="5"/>
  <c r="F90" i="5"/>
  <c r="H90" i="5"/>
  <c r="I90" i="5"/>
  <c r="K90" i="5"/>
  <c r="L90" i="5"/>
  <c r="N90" i="5"/>
  <c r="O90" i="5"/>
  <c r="Q90" i="5"/>
  <c r="R90" i="5"/>
  <c r="T90" i="5"/>
  <c r="U90" i="5"/>
  <c r="W90" i="5"/>
  <c r="D91" i="5"/>
  <c r="E91" i="5"/>
  <c r="F91" i="5"/>
  <c r="H91" i="5"/>
  <c r="I91" i="5"/>
  <c r="K91" i="5"/>
  <c r="L91" i="5"/>
  <c r="N91" i="5"/>
  <c r="O91" i="5"/>
  <c r="Q91" i="5"/>
  <c r="R91" i="5"/>
  <c r="T91" i="5"/>
  <c r="U91" i="5"/>
  <c r="W91" i="5"/>
  <c r="D92" i="5"/>
  <c r="E92" i="5"/>
  <c r="F92" i="5"/>
  <c r="H92" i="5"/>
  <c r="I92" i="5"/>
  <c r="K92" i="5"/>
  <c r="L92" i="5"/>
  <c r="N92" i="5"/>
  <c r="O92" i="5"/>
  <c r="Q92" i="5"/>
  <c r="R92" i="5"/>
  <c r="T92" i="5"/>
  <c r="U92" i="5"/>
  <c r="W92" i="5"/>
  <c r="D93" i="5"/>
  <c r="E93" i="5"/>
  <c r="F93" i="5"/>
  <c r="H93" i="5"/>
  <c r="I93" i="5"/>
  <c r="K93" i="5"/>
  <c r="L93" i="5"/>
  <c r="N93" i="5"/>
  <c r="O93" i="5"/>
  <c r="Q93" i="5"/>
  <c r="R93" i="5"/>
  <c r="T93" i="5"/>
  <c r="U93" i="5"/>
  <c r="W93" i="5"/>
  <c r="D94" i="5"/>
  <c r="E94" i="5"/>
  <c r="F94" i="5"/>
  <c r="H94" i="5"/>
  <c r="I94" i="5"/>
  <c r="K94" i="5"/>
  <c r="L94" i="5"/>
  <c r="N94" i="5"/>
  <c r="O94" i="5"/>
  <c r="Q94" i="5"/>
  <c r="R94" i="5"/>
  <c r="T94" i="5"/>
  <c r="U94" i="5"/>
  <c r="W94" i="5"/>
  <c r="D95" i="5"/>
  <c r="E95" i="5"/>
  <c r="F95" i="5"/>
  <c r="H95" i="5"/>
  <c r="I95" i="5"/>
  <c r="K95" i="5"/>
  <c r="L95" i="5"/>
  <c r="N95" i="5"/>
  <c r="O95" i="5"/>
  <c r="Q95" i="5"/>
  <c r="R95" i="5"/>
  <c r="T95" i="5"/>
  <c r="U95" i="5"/>
  <c r="W95" i="5"/>
  <c r="D96" i="5"/>
  <c r="E96" i="5"/>
  <c r="F96" i="5"/>
  <c r="H96" i="5"/>
  <c r="I96" i="5"/>
  <c r="K96" i="5"/>
  <c r="L96" i="5"/>
  <c r="N96" i="5"/>
  <c r="O96" i="5"/>
  <c r="Q96" i="5"/>
  <c r="R96" i="5"/>
  <c r="T96" i="5"/>
  <c r="U96" i="5"/>
  <c r="W96" i="5"/>
  <c r="D97" i="5"/>
  <c r="E97" i="5"/>
  <c r="F97" i="5"/>
  <c r="H97" i="5"/>
  <c r="I97" i="5"/>
  <c r="K97" i="5"/>
  <c r="L97" i="5"/>
  <c r="N97" i="5"/>
  <c r="O97" i="5"/>
  <c r="Q97" i="5"/>
  <c r="R97" i="5"/>
  <c r="T97" i="5"/>
  <c r="U97" i="5"/>
  <c r="W97" i="5"/>
  <c r="D98" i="5"/>
  <c r="E98" i="5"/>
  <c r="F98" i="5"/>
  <c r="H98" i="5"/>
  <c r="I98" i="5"/>
  <c r="K98" i="5"/>
  <c r="L98" i="5"/>
  <c r="N98" i="5"/>
  <c r="O98" i="5"/>
  <c r="Q98" i="5"/>
  <c r="R98" i="5"/>
  <c r="T98" i="5"/>
  <c r="U98" i="5"/>
  <c r="W98" i="5"/>
  <c r="C91" i="5"/>
  <c r="C92" i="5"/>
  <c r="C93" i="5"/>
  <c r="C94" i="5"/>
  <c r="C95" i="5"/>
  <c r="C96" i="5"/>
  <c r="C97" i="5"/>
  <c r="C98" i="5"/>
  <c r="C90" i="5"/>
  <c r="D83" i="5"/>
  <c r="E83" i="5"/>
  <c r="F83" i="5"/>
  <c r="H83" i="5"/>
  <c r="I83" i="5"/>
  <c r="K83" i="5"/>
  <c r="L83" i="5"/>
  <c r="N83" i="5"/>
  <c r="O83" i="5"/>
  <c r="Q83" i="5"/>
  <c r="R83" i="5"/>
  <c r="T83" i="5"/>
  <c r="U83" i="5"/>
  <c r="W83" i="5"/>
  <c r="D84" i="5"/>
  <c r="E84" i="5"/>
  <c r="F84" i="5"/>
  <c r="H84" i="5"/>
  <c r="I84" i="5"/>
  <c r="K84" i="5"/>
  <c r="L84" i="5"/>
  <c r="N84" i="5"/>
  <c r="O84" i="5"/>
  <c r="Q84" i="5"/>
  <c r="R84" i="5"/>
  <c r="T84" i="5"/>
  <c r="U84" i="5"/>
  <c r="W84" i="5"/>
  <c r="D85" i="5"/>
  <c r="E85" i="5"/>
  <c r="F85" i="5"/>
  <c r="H85" i="5"/>
  <c r="I85" i="5"/>
  <c r="K85" i="5"/>
  <c r="L85" i="5"/>
  <c r="N85" i="5"/>
  <c r="O85" i="5"/>
  <c r="Q85" i="5"/>
  <c r="R85" i="5"/>
  <c r="T85" i="5"/>
  <c r="U85" i="5"/>
  <c r="W85" i="5"/>
  <c r="D86" i="5"/>
  <c r="E86" i="5"/>
  <c r="F86" i="5"/>
  <c r="H86" i="5"/>
  <c r="I86" i="5"/>
  <c r="K86" i="5"/>
  <c r="L86" i="5"/>
  <c r="N86" i="5"/>
  <c r="O86" i="5"/>
  <c r="Q86" i="5"/>
  <c r="R86" i="5"/>
  <c r="T86" i="5"/>
  <c r="U86" i="5"/>
  <c r="W86" i="5"/>
  <c r="D87" i="5"/>
  <c r="E87" i="5"/>
  <c r="F87" i="5"/>
  <c r="H87" i="5"/>
  <c r="I87" i="5"/>
  <c r="K87" i="5"/>
  <c r="L87" i="5"/>
  <c r="N87" i="5"/>
  <c r="O87" i="5"/>
  <c r="Q87" i="5"/>
  <c r="R87" i="5"/>
  <c r="T87" i="5"/>
  <c r="U87" i="5"/>
  <c r="W87" i="5"/>
  <c r="D88" i="5"/>
  <c r="E88" i="5"/>
  <c r="F88" i="5"/>
  <c r="H88" i="5"/>
  <c r="I88" i="5"/>
  <c r="K88" i="5"/>
  <c r="L88" i="5"/>
  <c r="N88" i="5"/>
  <c r="O88" i="5"/>
  <c r="Q88" i="5"/>
  <c r="R88" i="5"/>
  <c r="T88" i="5"/>
  <c r="U88" i="5"/>
  <c r="W88" i="5"/>
  <c r="C88" i="5"/>
  <c r="C84" i="5"/>
  <c r="C85" i="5"/>
  <c r="C86" i="5"/>
  <c r="C87" i="5"/>
  <c r="C83" i="5"/>
  <c r="D63" i="5"/>
  <c r="E63" i="5"/>
  <c r="F63" i="5"/>
  <c r="H63" i="5"/>
  <c r="I63" i="5"/>
  <c r="K63" i="5"/>
  <c r="L63" i="5"/>
  <c r="N63" i="5"/>
  <c r="O63" i="5"/>
  <c r="Q63" i="5"/>
  <c r="R63" i="5"/>
  <c r="T63" i="5"/>
  <c r="U63" i="5"/>
  <c r="W63" i="5"/>
  <c r="D64" i="5"/>
  <c r="E64" i="5"/>
  <c r="F64" i="5"/>
  <c r="H64" i="5"/>
  <c r="I64" i="5"/>
  <c r="K64" i="5"/>
  <c r="L64" i="5"/>
  <c r="N64" i="5"/>
  <c r="O64" i="5"/>
  <c r="Q64" i="5"/>
  <c r="R64" i="5"/>
  <c r="T64" i="5"/>
  <c r="U64" i="5"/>
  <c r="W64" i="5"/>
  <c r="D65" i="5"/>
  <c r="E65" i="5"/>
  <c r="F65" i="5"/>
  <c r="H65" i="5"/>
  <c r="I65" i="5"/>
  <c r="K65" i="5"/>
  <c r="L65" i="5"/>
  <c r="N65" i="5"/>
  <c r="O65" i="5"/>
  <c r="Q65" i="5"/>
  <c r="R65" i="5"/>
  <c r="T65" i="5"/>
  <c r="U65" i="5"/>
  <c r="W65" i="5"/>
  <c r="D66" i="5"/>
  <c r="E66" i="5"/>
  <c r="F66" i="5"/>
  <c r="H66" i="5"/>
  <c r="I66" i="5"/>
  <c r="K66" i="5"/>
  <c r="L66" i="5"/>
  <c r="N66" i="5"/>
  <c r="O66" i="5"/>
  <c r="Q66" i="5"/>
  <c r="R66" i="5"/>
  <c r="T66" i="5"/>
  <c r="U66" i="5"/>
  <c r="W66" i="5"/>
  <c r="D67" i="5"/>
  <c r="E67" i="5"/>
  <c r="F67" i="5"/>
  <c r="H67" i="5"/>
  <c r="I67" i="5"/>
  <c r="K67" i="5"/>
  <c r="L67" i="5"/>
  <c r="N67" i="5"/>
  <c r="O67" i="5"/>
  <c r="Q67" i="5"/>
  <c r="R67" i="5"/>
  <c r="T67" i="5"/>
  <c r="U67" i="5"/>
  <c r="W67" i="5"/>
  <c r="D68" i="5"/>
  <c r="E68" i="5"/>
  <c r="F68" i="5"/>
  <c r="H68" i="5"/>
  <c r="I68" i="5"/>
  <c r="K68" i="5"/>
  <c r="L68" i="5"/>
  <c r="N68" i="5"/>
  <c r="O68" i="5"/>
  <c r="Q68" i="5"/>
  <c r="R68" i="5"/>
  <c r="T68" i="5"/>
  <c r="U68" i="5"/>
  <c r="W68" i="5"/>
  <c r="D69" i="5"/>
  <c r="E69" i="5"/>
  <c r="F69" i="5"/>
  <c r="H69" i="5"/>
  <c r="I69" i="5"/>
  <c r="K69" i="5"/>
  <c r="L69" i="5"/>
  <c r="N69" i="5"/>
  <c r="O69" i="5"/>
  <c r="Q69" i="5"/>
  <c r="R69" i="5"/>
  <c r="T69" i="5"/>
  <c r="U69" i="5"/>
  <c r="W69" i="5"/>
  <c r="D70" i="5"/>
  <c r="E70" i="5"/>
  <c r="F70" i="5"/>
  <c r="H70" i="5"/>
  <c r="I70" i="5"/>
  <c r="K70" i="5"/>
  <c r="L70" i="5"/>
  <c r="N70" i="5"/>
  <c r="O70" i="5"/>
  <c r="Q70" i="5"/>
  <c r="R70" i="5"/>
  <c r="T70" i="5"/>
  <c r="U70" i="5"/>
  <c r="W70" i="5"/>
  <c r="D71" i="5"/>
  <c r="E71" i="5"/>
  <c r="F71" i="5"/>
  <c r="H71" i="5"/>
  <c r="I71" i="5"/>
  <c r="K71" i="5"/>
  <c r="L71" i="5"/>
  <c r="N71" i="5"/>
  <c r="O71" i="5"/>
  <c r="Q71" i="5"/>
  <c r="R71" i="5"/>
  <c r="T71" i="5"/>
  <c r="U71" i="5"/>
  <c r="W71" i="5"/>
  <c r="D72" i="5"/>
  <c r="E72" i="5"/>
  <c r="F72" i="5"/>
  <c r="H72" i="5"/>
  <c r="I72" i="5"/>
  <c r="K72" i="5"/>
  <c r="L72" i="5"/>
  <c r="N72" i="5"/>
  <c r="O72" i="5"/>
  <c r="Q72" i="5"/>
  <c r="R72" i="5"/>
  <c r="T72" i="5"/>
  <c r="U72" i="5"/>
  <c r="W72" i="5"/>
  <c r="D73" i="5"/>
  <c r="E73" i="5"/>
  <c r="F73" i="5"/>
  <c r="H73" i="5"/>
  <c r="I73" i="5"/>
  <c r="K73" i="5"/>
  <c r="L73" i="5"/>
  <c r="N73" i="5"/>
  <c r="O73" i="5"/>
  <c r="Q73" i="5"/>
  <c r="R73" i="5"/>
  <c r="T73" i="5"/>
  <c r="U73" i="5"/>
  <c r="W73" i="5"/>
  <c r="D74" i="5"/>
  <c r="E74" i="5"/>
  <c r="F74" i="5"/>
  <c r="H74" i="5"/>
  <c r="I74" i="5"/>
  <c r="K74" i="5"/>
  <c r="L74" i="5"/>
  <c r="N74" i="5"/>
  <c r="O74" i="5"/>
  <c r="Q74" i="5"/>
  <c r="R74" i="5"/>
  <c r="T74" i="5"/>
  <c r="U74" i="5"/>
  <c r="W74" i="5"/>
  <c r="D75" i="5"/>
  <c r="E75" i="5"/>
  <c r="F75" i="5"/>
  <c r="H75" i="5"/>
  <c r="I75" i="5"/>
  <c r="K75" i="5"/>
  <c r="L75" i="5"/>
  <c r="N75" i="5"/>
  <c r="O75" i="5"/>
  <c r="Q75" i="5"/>
  <c r="R75" i="5"/>
  <c r="T75" i="5"/>
  <c r="U75" i="5"/>
  <c r="W75" i="5"/>
  <c r="D76" i="5"/>
  <c r="E76" i="5"/>
  <c r="F76" i="5"/>
  <c r="H76" i="5"/>
  <c r="I76" i="5"/>
  <c r="K76" i="5"/>
  <c r="L76" i="5"/>
  <c r="N76" i="5"/>
  <c r="O76" i="5"/>
  <c r="Q76" i="5"/>
  <c r="R76" i="5"/>
  <c r="T76" i="5"/>
  <c r="U76" i="5"/>
  <c r="W76" i="5"/>
  <c r="D77" i="5"/>
  <c r="E77" i="5"/>
  <c r="F77" i="5"/>
  <c r="H77" i="5"/>
  <c r="I77" i="5"/>
  <c r="K77" i="5"/>
  <c r="L77" i="5"/>
  <c r="N77" i="5"/>
  <c r="O77" i="5"/>
  <c r="Q77" i="5"/>
  <c r="R77" i="5"/>
  <c r="T77" i="5"/>
  <c r="U77" i="5"/>
  <c r="W77" i="5"/>
  <c r="D78" i="5"/>
  <c r="E78" i="5"/>
  <c r="F78" i="5"/>
  <c r="H78" i="5"/>
  <c r="I78" i="5"/>
  <c r="K78" i="5"/>
  <c r="L78" i="5"/>
  <c r="N78" i="5"/>
  <c r="O78" i="5"/>
  <c r="Q78" i="5"/>
  <c r="R78" i="5"/>
  <c r="T78" i="5"/>
  <c r="U78" i="5"/>
  <c r="W78" i="5"/>
  <c r="D79" i="5"/>
  <c r="E79" i="5"/>
  <c r="F79" i="5"/>
  <c r="H79" i="5"/>
  <c r="I79" i="5"/>
  <c r="K79" i="5"/>
  <c r="L79" i="5"/>
  <c r="N79" i="5"/>
  <c r="O79" i="5"/>
  <c r="Q79" i="5"/>
  <c r="R79" i="5"/>
  <c r="T79" i="5"/>
  <c r="U79" i="5"/>
  <c r="W79" i="5"/>
  <c r="D80" i="5"/>
  <c r="E80" i="5"/>
  <c r="F80" i="5"/>
  <c r="H80" i="5"/>
  <c r="I80" i="5"/>
  <c r="K80" i="5"/>
  <c r="L80" i="5"/>
  <c r="N80" i="5"/>
  <c r="O80" i="5"/>
  <c r="Q80" i="5"/>
  <c r="R80" i="5"/>
  <c r="T80" i="5"/>
  <c r="U80" i="5"/>
  <c r="W80" i="5"/>
  <c r="D81" i="5"/>
  <c r="E81" i="5"/>
  <c r="F81" i="5"/>
  <c r="H81" i="5"/>
  <c r="I81" i="5"/>
  <c r="K81" i="5"/>
  <c r="L81" i="5"/>
  <c r="N81" i="5"/>
  <c r="O81" i="5"/>
  <c r="Q81" i="5"/>
  <c r="R81" i="5"/>
  <c r="T81" i="5"/>
  <c r="U81" i="5"/>
  <c r="W81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63" i="5"/>
  <c r="D28" i="5"/>
  <c r="E28" i="5"/>
  <c r="F28" i="5"/>
  <c r="H28" i="5"/>
  <c r="I28" i="5"/>
  <c r="K28" i="5"/>
  <c r="L28" i="5"/>
  <c r="N28" i="5"/>
  <c r="O28" i="5"/>
  <c r="Q28" i="5"/>
  <c r="R28" i="5"/>
  <c r="T28" i="5"/>
  <c r="U28" i="5"/>
  <c r="W28" i="5"/>
  <c r="D29" i="5"/>
  <c r="E29" i="5"/>
  <c r="F29" i="5"/>
  <c r="H29" i="5"/>
  <c r="I29" i="5"/>
  <c r="K29" i="5"/>
  <c r="L29" i="5"/>
  <c r="N29" i="5"/>
  <c r="O29" i="5"/>
  <c r="Q29" i="5"/>
  <c r="R29" i="5"/>
  <c r="T29" i="5"/>
  <c r="U29" i="5"/>
  <c r="W29" i="5"/>
  <c r="D30" i="5"/>
  <c r="E30" i="5"/>
  <c r="F30" i="5"/>
  <c r="H30" i="5"/>
  <c r="I30" i="5"/>
  <c r="K30" i="5"/>
  <c r="L30" i="5"/>
  <c r="N30" i="5"/>
  <c r="O30" i="5"/>
  <c r="Q30" i="5"/>
  <c r="R30" i="5"/>
  <c r="T30" i="5"/>
  <c r="U30" i="5"/>
  <c r="W30" i="5"/>
  <c r="D31" i="5"/>
  <c r="E31" i="5"/>
  <c r="F31" i="5"/>
  <c r="H31" i="5"/>
  <c r="I31" i="5"/>
  <c r="K31" i="5"/>
  <c r="L31" i="5"/>
  <c r="N31" i="5"/>
  <c r="O31" i="5"/>
  <c r="Q31" i="5"/>
  <c r="R31" i="5"/>
  <c r="T31" i="5"/>
  <c r="U31" i="5"/>
  <c r="W31" i="5"/>
  <c r="D32" i="5"/>
  <c r="E32" i="5"/>
  <c r="F32" i="5"/>
  <c r="H32" i="5"/>
  <c r="I32" i="5"/>
  <c r="K32" i="5"/>
  <c r="L32" i="5"/>
  <c r="N32" i="5"/>
  <c r="O32" i="5"/>
  <c r="Q32" i="5"/>
  <c r="R32" i="5"/>
  <c r="T32" i="5"/>
  <c r="U32" i="5"/>
  <c r="W32" i="5"/>
  <c r="D33" i="5"/>
  <c r="E33" i="5"/>
  <c r="F33" i="5"/>
  <c r="H33" i="5"/>
  <c r="I33" i="5"/>
  <c r="K33" i="5"/>
  <c r="L33" i="5"/>
  <c r="N33" i="5"/>
  <c r="O33" i="5"/>
  <c r="Q33" i="5"/>
  <c r="R33" i="5"/>
  <c r="T33" i="5"/>
  <c r="U33" i="5"/>
  <c r="W33" i="5"/>
  <c r="D34" i="5"/>
  <c r="E34" i="5"/>
  <c r="F34" i="5"/>
  <c r="H34" i="5"/>
  <c r="I34" i="5"/>
  <c r="K34" i="5"/>
  <c r="L34" i="5"/>
  <c r="N34" i="5"/>
  <c r="O34" i="5"/>
  <c r="Q34" i="5"/>
  <c r="R34" i="5"/>
  <c r="T34" i="5"/>
  <c r="U34" i="5"/>
  <c r="W34" i="5"/>
  <c r="D35" i="5"/>
  <c r="E35" i="5"/>
  <c r="F35" i="5"/>
  <c r="H35" i="5"/>
  <c r="I35" i="5"/>
  <c r="K35" i="5"/>
  <c r="L35" i="5"/>
  <c r="N35" i="5"/>
  <c r="O35" i="5"/>
  <c r="Q35" i="5"/>
  <c r="R35" i="5"/>
  <c r="T35" i="5"/>
  <c r="U35" i="5"/>
  <c r="W35" i="5"/>
  <c r="D36" i="5"/>
  <c r="E36" i="5"/>
  <c r="F36" i="5"/>
  <c r="H36" i="5"/>
  <c r="I36" i="5"/>
  <c r="K36" i="5"/>
  <c r="L36" i="5"/>
  <c r="N36" i="5"/>
  <c r="O36" i="5"/>
  <c r="Q36" i="5"/>
  <c r="R36" i="5"/>
  <c r="T36" i="5"/>
  <c r="U36" i="5"/>
  <c r="W36" i="5"/>
  <c r="D37" i="5"/>
  <c r="E37" i="5"/>
  <c r="F37" i="5"/>
  <c r="H37" i="5"/>
  <c r="I37" i="5"/>
  <c r="K37" i="5"/>
  <c r="L37" i="5"/>
  <c r="N37" i="5"/>
  <c r="O37" i="5"/>
  <c r="Q37" i="5"/>
  <c r="R37" i="5"/>
  <c r="T37" i="5"/>
  <c r="U37" i="5"/>
  <c r="W37" i="5"/>
  <c r="D38" i="5"/>
  <c r="E38" i="5"/>
  <c r="F38" i="5"/>
  <c r="H38" i="5"/>
  <c r="I38" i="5"/>
  <c r="K38" i="5"/>
  <c r="L38" i="5"/>
  <c r="N38" i="5"/>
  <c r="O38" i="5"/>
  <c r="Q38" i="5"/>
  <c r="R38" i="5"/>
  <c r="T38" i="5"/>
  <c r="U38" i="5"/>
  <c r="W38" i="5"/>
  <c r="D39" i="5"/>
  <c r="E39" i="5"/>
  <c r="F39" i="5"/>
  <c r="H39" i="5"/>
  <c r="I39" i="5"/>
  <c r="K39" i="5"/>
  <c r="L39" i="5"/>
  <c r="N39" i="5"/>
  <c r="O39" i="5"/>
  <c r="Q39" i="5"/>
  <c r="R39" i="5"/>
  <c r="T39" i="5"/>
  <c r="U39" i="5"/>
  <c r="W39" i="5"/>
  <c r="D40" i="5"/>
  <c r="E40" i="5"/>
  <c r="F40" i="5"/>
  <c r="H40" i="5"/>
  <c r="I40" i="5"/>
  <c r="K40" i="5"/>
  <c r="L40" i="5"/>
  <c r="N40" i="5"/>
  <c r="O40" i="5"/>
  <c r="Q40" i="5"/>
  <c r="R40" i="5"/>
  <c r="T40" i="5"/>
  <c r="U40" i="5"/>
  <c r="W40" i="5"/>
  <c r="D41" i="5"/>
  <c r="E41" i="5"/>
  <c r="F41" i="5"/>
  <c r="H41" i="5"/>
  <c r="I41" i="5"/>
  <c r="K41" i="5"/>
  <c r="L41" i="5"/>
  <c r="N41" i="5"/>
  <c r="O41" i="5"/>
  <c r="Q41" i="5"/>
  <c r="R41" i="5"/>
  <c r="T41" i="5"/>
  <c r="U41" i="5"/>
  <c r="W41" i="5"/>
  <c r="D42" i="5"/>
  <c r="E42" i="5"/>
  <c r="F42" i="5"/>
  <c r="H42" i="5"/>
  <c r="I42" i="5"/>
  <c r="K42" i="5"/>
  <c r="L42" i="5"/>
  <c r="N42" i="5"/>
  <c r="O42" i="5"/>
  <c r="Q42" i="5"/>
  <c r="R42" i="5"/>
  <c r="T42" i="5"/>
  <c r="U42" i="5"/>
  <c r="W42" i="5"/>
  <c r="D43" i="5"/>
  <c r="E43" i="5"/>
  <c r="F43" i="5"/>
  <c r="H43" i="5"/>
  <c r="I43" i="5"/>
  <c r="K43" i="5"/>
  <c r="L43" i="5"/>
  <c r="N43" i="5"/>
  <c r="O43" i="5"/>
  <c r="Q43" i="5"/>
  <c r="R43" i="5"/>
  <c r="T43" i="5"/>
  <c r="U43" i="5"/>
  <c r="W43" i="5"/>
  <c r="D44" i="5"/>
  <c r="E44" i="5"/>
  <c r="F44" i="5"/>
  <c r="H44" i="5"/>
  <c r="I44" i="5"/>
  <c r="K44" i="5"/>
  <c r="L44" i="5"/>
  <c r="N44" i="5"/>
  <c r="O44" i="5"/>
  <c r="Q44" i="5"/>
  <c r="R44" i="5"/>
  <c r="T44" i="5"/>
  <c r="U44" i="5"/>
  <c r="W44" i="5"/>
  <c r="D45" i="5"/>
  <c r="E45" i="5"/>
  <c r="F45" i="5"/>
  <c r="H45" i="5"/>
  <c r="I45" i="5"/>
  <c r="K45" i="5"/>
  <c r="L45" i="5"/>
  <c r="N45" i="5"/>
  <c r="O45" i="5"/>
  <c r="Q45" i="5"/>
  <c r="R45" i="5"/>
  <c r="T45" i="5"/>
  <c r="U45" i="5"/>
  <c r="W45" i="5"/>
  <c r="D46" i="5"/>
  <c r="E46" i="5"/>
  <c r="F46" i="5"/>
  <c r="H46" i="5"/>
  <c r="I46" i="5"/>
  <c r="K46" i="5"/>
  <c r="L46" i="5"/>
  <c r="N46" i="5"/>
  <c r="O46" i="5"/>
  <c r="Q46" i="5"/>
  <c r="R46" i="5"/>
  <c r="T46" i="5"/>
  <c r="U46" i="5"/>
  <c r="W46" i="5"/>
  <c r="D47" i="5"/>
  <c r="E47" i="5"/>
  <c r="F47" i="5"/>
  <c r="H47" i="5"/>
  <c r="I47" i="5"/>
  <c r="K47" i="5"/>
  <c r="L47" i="5"/>
  <c r="N47" i="5"/>
  <c r="O47" i="5"/>
  <c r="Q47" i="5"/>
  <c r="R47" i="5"/>
  <c r="T47" i="5"/>
  <c r="U47" i="5"/>
  <c r="W47" i="5"/>
  <c r="D48" i="5"/>
  <c r="E48" i="5"/>
  <c r="F48" i="5"/>
  <c r="H48" i="5"/>
  <c r="I48" i="5"/>
  <c r="K48" i="5"/>
  <c r="L48" i="5"/>
  <c r="N48" i="5"/>
  <c r="O48" i="5"/>
  <c r="Q48" i="5"/>
  <c r="R48" i="5"/>
  <c r="T48" i="5"/>
  <c r="U48" i="5"/>
  <c r="W48" i="5"/>
  <c r="D49" i="5"/>
  <c r="E49" i="5"/>
  <c r="F49" i="5"/>
  <c r="H49" i="5"/>
  <c r="I49" i="5"/>
  <c r="K49" i="5"/>
  <c r="L49" i="5"/>
  <c r="N49" i="5"/>
  <c r="O49" i="5"/>
  <c r="Q49" i="5"/>
  <c r="R49" i="5"/>
  <c r="T49" i="5"/>
  <c r="U49" i="5"/>
  <c r="W49" i="5"/>
  <c r="D50" i="5"/>
  <c r="E50" i="5"/>
  <c r="F50" i="5"/>
  <c r="H50" i="5"/>
  <c r="I50" i="5"/>
  <c r="K50" i="5"/>
  <c r="L50" i="5"/>
  <c r="N50" i="5"/>
  <c r="O50" i="5"/>
  <c r="Q50" i="5"/>
  <c r="R50" i="5"/>
  <c r="T50" i="5"/>
  <c r="U50" i="5"/>
  <c r="W50" i="5"/>
  <c r="D51" i="5"/>
  <c r="E51" i="5"/>
  <c r="F51" i="5"/>
  <c r="H51" i="5"/>
  <c r="I51" i="5"/>
  <c r="K51" i="5"/>
  <c r="L51" i="5"/>
  <c r="N51" i="5"/>
  <c r="O51" i="5"/>
  <c r="Q51" i="5"/>
  <c r="R51" i="5"/>
  <c r="T51" i="5"/>
  <c r="U51" i="5"/>
  <c r="W51" i="5"/>
  <c r="D52" i="5"/>
  <c r="E52" i="5"/>
  <c r="F52" i="5"/>
  <c r="H52" i="5"/>
  <c r="I52" i="5"/>
  <c r="K52" i="5"/>
  <c r="L52" i="5"/>
  <c r="N52" i="5"/>
  <c r="O52" i="5"/>
  <c r="Q52" i="5"/>
  <c r="R52" i="5"/>
  <c r="T52" i="5"/>
  <c r="U52" i="5"/>
  <c r="W52" i="5"/>
  <c r="D53" i="5"/>
  <c r="E53" i="5"/>
  <c r="F53" i="5"/>
  <c r="H53" i="5"/>
  <c r="I53" i="5"/>
  <c r="K53" i="5"/>
  <c r="L53" i="5"/>
  <c r="N53" i="5"/>
  <c r="O53" i="5"/>
  <c r="Q53" i="5"/>
  <c r="R53" i="5"/>
  <c r="T53" i="5"/>
  <c r="U53" i="5"/>
  <c r="W53" i="5"/>
  <c r="D54" i="5"/>
  <c r="E54" i="5"/>
  <c r="F54" i="5"/>
  <c r="H54" i="5"/>
  <c r="I54" i="5"/>
  <c r="K54" i="5"/>
  <c r="L54" i="5"/>
  <c r="N54" i="5"/>
  <c r="O54" i="5"/>
  <c r="Q54" i="5"/>
  <c r="R54" i="5"/>
  <c r="T54" i="5"/>
  <c r="U54" i="5"/>
  <c r="W54" i="5"/>
  <c r="D55" i="5"/>
  <c r="E55" i="5"/>
  <c r="F55" i="5"/>
  <c r="H55" i="5"/>
  <c r="I55" i="5"/>
  <c r="K55" i="5"/>
  <c r="L55" i="5"/>
  <c r="N55" i="5"/>
  <c r="O55" i="5"/>
  <c r="Q55" i="5"/>
  <c r="R55" i="5"/>
  <c r="T55" i="5"/>
  <c r="U55" i="5"/>
  <c r="W55" i="5"/>
  <c r="D56" i="5"/>
  <c r="E56" i="5"/>
  <c r="F56" i="5"/>
  <c r="H56" i="5"/>
  <c r="I56" i="5"/>
  <c r="K56" i="5"/>
  <c r="L56" i="5"/>
  <c r="N56" i="5"/>
  <c r="O56" i="5"/>
  <c r="Q56" i="5"/>
  <c r="R56" i="5"/>
  <c r="T56" i="5"/>
  <c r="U56" i="5"/>
  <c r="W56" i="5"/>
  <c r="D57" i="5"/>
  <c r="E57" i="5"/>
  <c r="F57" i="5"/>
  <c r="H57" i="5"/>
  <c r="I57" i="5"/>
  <c r="K57" i="5"/>
  <c r="L57" i="5"/>
  <c r="N57" i="5"/>
  <c r="O57" i="5"/>
  <c r="Q57" i="5"/>
  <c r="R57" i="5"/>
  <c r="T57" i="5"/>
  <c r="U57" i="5"/>
  <c r="W57" i="5"/>
  <c r="D58" i="5"/>
  <c r="E58" i="5"/>
  <c r="F58" i="5"/>
  <c r="H58" i="5"/>
  <c r="I58" i="5"/>
  <c r="K58" i="5"/>
  <c r="L58" i="5"/>
  <c r="N58" i="5"/>
  <c r="O58" i="5"/>
  <c r="Q58" i="5"/>
  <c r="R58" i="5"/>
  <c r="T58" i="5"/>
  <c r="U58" i="5"/>
  <c r="W58" i="5"/>
  <c r="D59" i="5"/>
  <c r="E59" i="5"/>
  <c r="F59" i="5"/>
  <c r="H59" i="5"/>
  <c r="I59" i="5"/>
  <c r="K59" i="5"/>
  <c r="L59" i="5"/>
  <c r="N59" i="5"/>
  <c r="O59" i="5"/>
  <c r="Q59" i="5"/>
  <c r="R59" i="5"/>
  <c r="T59" i="5"/>
  <c r="U59" i="5"/>
  <c r="W59" i="5"/>
  <c r="D60" i="5"/>
  <c r="E60" i="5"/>
  <c r="F60" i="5"/>
  <c r="H60" i="5"/>
  <c r="I60" i="5"/>
  <c r="K60" i="5"/>
  <c r="L60" i="5"/>
  <c r="N60" i="5"/>
  <c r="O60" i="5"/>
  <c r="Q60" i="5"/>
  <c r="R60" i="5"/>
  <c r="T60" i="5"/>
  <c r="U60" i="5"/>
  <c r="W60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28" i="5"/>
  <c r="D8" i="5"/>
  <c r="E8" i="5"/>
  <c r="F8" i="5"/>
  <c r="H8" i="5"/>
  <c r="I8" i="5"/>
  <c r="K8" i="5"/>
  <c r="L8" i="5"/>
  <c r="N8" i="5"/>
  <c r="O8" i="5"/>
  <c r="Q8" i="5"/>
  <c r="R8" i="5"/>
  <c r="T8" i="5"/>
  <c r="U8" i="5"/>
  <c r="W8" i="5"/>
  <c r="D9" i="5"/>
  <c r="E9" i="5"/>
  <c r="F9" i="5"/>
  <c r="H9" i="5"/>
  <c r="I9" i="5"/>
  <c r="K9" i="5"/>
  <c r="L9" i="5"/>
  <c r="N9" i="5"/>
  <c r="O9" i="5"/>
  <c r="Q9" i="5"/>
  <c r="R9" i="5"/>
  <c r="T9" i="5"/>
  <c r="U9" i="5"/>
  <c r="W9" i="5"/>
  <c r="D10" i="5"/>
  <c r="E10" i="5"/>
  <c r="F10" i="5"/>
  <c r="H10" i="5"/>
  <c r="I10" i="5"/>
  <c r="K10" i="5"/>
  <c r="L10" i="5"/>
  <c r="N10" i="5"/>
  <c r="O10" i="5"/>
  <c r="Q10" i="5"/>
  <c r="R10" i="5"/>
  <c r="T10" i="5"/>
  <c r="U10" i="5"/>
  <c r="W10" i="5"/>
  <c r="D11" i="5"/>
  <c r="E11" i="5"/>
  <c r="F11" i="5"/>
  <c r="H11" i="5"/>
  <c r="I11" i="5"/>
  <c r="K11" i="5"/>
  <c r="L11" i="5"/>
  <c r="N11" i="5"/>
  <c r="O11" i="5"/>
  <c r="Q11" i="5"/>
  <c r="R11" i="5"/>
  <c r="T11" i="5"/>
  <c r="U11" i="5"/>
  <c r="W11" i="5"/>
  <c r="D12" i="5"/>
  <c r="E12" i="5"/>
  <c r="F12" i="5"/>
  <c r="H12" i="5"/>
  <c r="I12" i="5"/>
  <c r="K12" i="5"/>
  <c r="L12" i="5"/>
  <c r="N12" i="5"/>
  <c r="O12" i="5"/>
  <c r="Q12" i="5"/>
  <c r="R12" i="5"/>
  <c r="T12" i="5"/>
  <c r="U12" i="5"/>
  <c r="W12" i="5"/>
  <c r="D13" i="5"/>
  <c r="E13" i="5"/>
  <c r="F13" i="5"/>
  <c r="H13" i="5"/>
  <c r="I13" i="5"/>
  <c r="K13" i="5"/>
  <c r="L13" i="5"/>
  <c r="N13" i="5"/>
  <c r="O13" i="5"/>
  <c r="Q13" i="5"/>
  <c r="R13" i="5"/>
  <c r="T13" i="5"/>
  <c r="U13" i="5"/>
  <c r="W13" i="5"/>
  <c r="D14" i="5"/>
  <c r="E14" i="5"/>
  <c r="F14" i="5"/>
  <c r="H14" i="5"/>
  <c r="I14" i="5"/>
  <c r="K14" i="5"/>
  <c r="L14" i="5"/>
  <c r="N14" i="5"/>
  <c r="O14" i="5"/>
  <c r="Q14" i="5"/>
  <c r="R14" i="5"/>
  <c r="T14" i="5"/>
  <c r="U14" i="5"/>
  <c r="W14" i="5"/>
  <c r="D15" i="5"/>
  <c r="E15" i="5"/>
  <c r="F15" i="5"/>
  <c r="H15" i="5"/>
  <c r="I15" i="5"/>
  <c r="K15" i="5"/>
  <c r="L15" i="5"/>
  <c r="N15" i="5"/>
  <c r="O15" i="5"/>
  <c r="Q15" i="5"/>
  <c r="R15" i="5"/>
  <c r="T15" i="5"/>
  <c r="U15" i="5"/>
  <c r="W15" i="5"/>
  <c r="D16" i="5"/>
  <c r="E16" i="5"/>
  <c r="F16" i="5"/>
  <c r="H16" i="5"/>
  <c r="I16" i="5"/>
  <c r="K16" i="5"/>
  <c r="L16" i="5"/>
  <c r="N16" i="5"/>
  <c r="O16" i="5"/>
  <c r="Q16" i="5"/>
  <c r="R16" i="5"/>
  <c r="T16" i="5"/>
  <c r="U16" i="5"/>
  <c r="W16" i="5"/>
  <c r="D17" i="5"/>
  <c r="E17" i="5"/>
  <c r="F17" i="5"/>
  <c r="H17" i="5"/>
  <c r="I17" i="5"/>
  <c r="K17" i="5"/>
  <c r="L17" i="5"/>
  <c r="N17" i="5"/>
  <c r="O17" i="5"/>
  <c r="Q17" i="5"/>
  <c r="R17" i="5"/>
  <c r="T17" i="5"/>
  <c r="U17" i="5"/>
  <c r="W17" i="5"/>
  <c r="D18" i="5"/>
  <c r="E18" i="5"/>
  <c r="F18" i="5"/>
  <c r="H18" i="5"/>
  <c r="I18" i="5"/>
  <c r="K18" i="5"/>
  <c r="L18" i="5"/>
  <c r="N18" i="5"/>
  <c r="O18" i="5"/>
  <c r="Q18" i="5"/>
  <c r="R18" i="5"/>
  <c r="T18" i="5"/>
  <c r="U18" i="5"/>
  <c r="W18" i="5"/>
  <c r="D19" i="5"/>
  <c r="E19" i="5"/>
  <c r="F19" i="5"/>
  <c r="H19" i="5"/>
  <c r="I19" i="5"/>
  <c r="K19" i="5"/>
  <c r="L19" i="5"/>
  <c r="N19" i="5"/>
  <c r="O19" i="5"/>
  <c r="Q19" i="5"/>
  <c r="R19" i="5"/>
  <c r="T19" i="5"/>
  <c r="U19" i="5"/>
  <c r="W19" i="5"/>
  <c r="D20" i="5"/>
  <c r="E20" i="5"/>
  <c r="F20" i="5"/>
  <c r="H20" i="5"/>
  <c r="I20" i="5"/>
  <c r="K20" i="5"/>
  <c r="L20" i="5"/>
  <c r="N20" i="5"/>
  <c r="O20" i="5"/>
  <c r="Q20" i="5"/>
  <c r="R20" i="5"/>
  <c r="T20" i="5"/>
  <c r="U20" i="5"/>
  <c r="W20" i="5"/>
  <c r="D21" i="5"/>
  <c r="E21" i="5"/>
  <c r="F21" i="5"/>
  <c r="H21" i="5"/>
  <c r="I21" i="5"/>
  <c r="K21" i="5"/>
  <c r="L21" i="5"/>
  <c r="N21" i="5"/>
  <c r="O21" i="5"/>
  <c r="Q21" i="5"/>
  <c r="R21" i="5"/>
  <c r="T21" i="5"/>
  <c r="U21" i="5"/>
  <c r="W21" i="5"/>
  <c r="D22" i="5"/>
  <c r="E22" i="5"/>
  <c r="F22" i="5"/>
  <c r="H22" i="5"/>
  <c r="I22" i="5"/>
  <c r="K22" i="5"/>
  <c r="L22" i="5"/>
  <c r="N22" i="5"/>
  <c r="O22" i="5"/>
  <c r="Q22" i="5"/>
  <c r="R22" i="5"/>
  <c r="T22" i="5"/>
  <c r="U22" i="5"/>
  <c r="W22" i="5"/>
  <c r="D23" i="5"/>
  <c r="E23" i="5"/>
  <c r="F23" i="5"/>
  <c r="H23" i="5"/>
  <c r="I23" i="5"/>
  <c r="K23" i="5"/>
  <c r="L23" i="5"/>
  <c r="N23" i="5"/>
  <c r="O23" i="5"/>
  <c r="Q23" i="5"/>
  <c r="R23" i="5"/>
  <c r="T23" i="5"/>
  <c r="U23" i="5"/>
  <c r="W23" i="5"/>
  <c r="D24" i="5"/>
  <c r="E24" i="5"/>
  <c r="F24" i="5"/>
  <c r="H24" i="5"/>
  <c r="I24" i="5"/>
  <c r="K24" i="5"/>
  <c r="L24" i="5"/>
  <c r="N24" i="5"/>
  <c r="O24" i="5"/>
  <c r="Q24" i="5"/>
  <c r="R24" i="5"/>
  <c r="T24" i="5"/>
  <c r="U24" i="5"/>
  <c r="W24" i="5"/>
  <c r="D25" i="5"/>
  <c r="E25" i="5"/>
  <c r="F25" i="5"/>
  <c r="H25" i="5"/>
  <c r="I25" i="5"/>
  <c r="K25" i="5"/>
  <c r="L25" i="5"/>
  <c r="N25" i="5"/>
  <c r="O25" i="5"/>
  <c r="Q25" i="5"/>
  <c r="R25" i="5"/>
  <c r="T25" i="5"/>
  <c r="U25" i="5"/>
  <c r="W25" i="5"/>
  <c r="D26" i="5"/>
  <c r="E26" i="5"/>
  <c r="F26" i="5"/>
  <c r="H26" i="5"/>
  <c r="I26" i="5"/>
  <c r="K26" i="5"/>
  <c r="L26" i="5"/>
  <c r="N26" i="5"/>
  <c r="O26" i="5"/>
  <c r="Q26" i="5"/>
  <c r="R26" i="5"/>
  <c r="T26" i="5"/>
  <c r="U26" i="5"/>
  <c r="W26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8" i="5"/>
  <c r="D360" i="5"/>
  <c r="E360" i="5"/>
  <c r="F360" i="5"/>
  <c r="H360" i="5"/>
  <c r="I360" i="5"/>
  <c r="K360" i="5"/>
  <c r="L360" i="5"/>
  <c r="N360" i="5"/>
  <c r="O360" i="5"/>
  <c r="Q360" i="5"/>
  <c r="R360" i="5"/>
  <c r="T360" i="5"/>
  <c r="U360" i="5"/>
  <c r="W360" i="5"/>
  <c r="D361" i="5"/>
  <c r="E361" i="5"/>
  <c r="F361" i="5"/>
  <c r="H361" i="5"/>
  <c r="I361" i="5"/>
  <c r="K361" i="5"/>
  <c r="L361" i="5"/>
  <c r="N361" i="5"/>
  <c r="O361" i="5"/>
  <c r="Q361" i="5"/>
  <c r="R361" i="5"/>
  <c r="T361" i="5"/>
  <c r="U361" i="5"/>
  <c r="W361" i="5"/>
  <c r="D362" i="5"/>
  <c r="E362" i="5"/>
  <c r="F362" i="5"/>
  <c r="H362" i="5"/>
  <c r="I362" i="5"/>
  <c r="K362" i="5"/>
  <c r="L362" i="5"/>
  <c r="N362" i="5"/>
  <c r="O362" i="5"/>
  <c r="Q362" i="5"/>
  <c r="R362" i="5"/>
  <c r="T362" i="5"/>
  <c r="U362" i="5"/>
  <c r="W362" i="5"/>
  <c r="C361" i="5"/>
  <c r="C362" i="5"/>
  <c r="C360" i="5"/>
  <c r="D356" i="5"/>
  <c r="E356" i="5"/>
  <c r="F356" i="5"/>
  <c r="H356" i="5"/>
  <c r="I356" i="5"/>
  <c r="K356" i="5"/>
  <c r="L356" i="5"/>
  <c r="N356" i="5"/>
  <c r="O356" i="5"/>
  <c r="Q356" i="5"/>
  <c r="R356" i="5"/>
  <c r="T356" i="5"/>
  <c r="U356" i="5"/>
  <c r="W356" i="5"/>
  <c r="D357" i="5"/>
  <c r="E357" i="5"/>
  <c r="F357" i="5"/>
  <c r="H357" i="5"/>
  <c r="I357" i="5"/>
  <c r="K357" i="5"/>
  <c r="L357" i="5"/>
  <c r="N357" i="5"/>
  <c r="O357" i="5"/>
  <c r="Q357" i="5"/>
  <c r="R357" i="5"/>
  <c r="T357" i="5"/>
  <c r="U357" i="5"/>
  <c r="W357" i="5"/>
  <c r="D358" i="5"/>
  <c r="E358" i="5"/>
  <c r="F358" i="5"/>
  <c r="H358" i="5"/>
  <c r="I358" i="5"/>
  <c r="K358" i="5"/>
  <c r="L358" i="5"/>
  <c r="N358" i="5"/>
  <c r="O358" i="5"/>
  <c r="Q358" i="5"/>
  <c r="R358" i="5"/>
  <c r="T358" i="5"/>
  <c r="U358" i="5"/>
  <c r="W358" i="5"/>
  <c r="C357" i="5"/>
  <c r="C358" i="5"/>
  <c r="C356" i="5"/>
  <c r="D351" i="5"/>
  <c r="E351" i="5"/>
  <c r="F351" i="5"/>
  <c r="H351" i="5"/>
  <c r="I351" i="5"/>
  <c r="K351" i="5"/>
  <c r="L351" i="5"/>
  <c r="N351" i="5"/>
  <c r="O351" i="5"/>
  <c r="Q351" i="5"/>
  <c r="R351" i="5"/>
  <c r="T351" i="5"/>
  <c r="U351" i="5"/>
  <c r="W351" i="5"/>
  <c r="D352" i="5"/>
  <c r="E352" i="5"/>
  <c r="F352" i="5"/>
  <c r="H352" i="5"/>
  <c r="I352" i="5"/>
  <c r="K352" i="5"/>
  <c r="L352" i="5"/>
  <c r="N352" i="5"/>
  <c r="O352" i="5"/>
  <c r="Q352" i="5"/>
  <c r="R352" i="5"/>
  <c r="T352" i="5"/>
  <c r="U352" i="5"/>
  <c r="W352" i="5"/>
  <c r="D353" i="5"/>
  <c r="E353" i="5"/>
  <c r="F353" i="5"/>
  <c r="H353" i="5"/>
  <c r="I353" i="5"/>
  <c r="K353" i="5"/>
  <c r="L353" i="5"/>
  <c r="N353" i="5"/>
  <c r="O353" i="5"/>
  <c r="Q353" i="5"/>
  <c r="R353" i="5"/>
  <c r="T353" i="5"/>
  <c r="U353" i="5"/>
  <c r="W353" i="5"/>
  <c r="D354" i="5"/>
  <c r="E354" i="5"/>
  <c r="F354" i="5"/>
  <c r="H354" i="5"/>
  <c r="I354" i="5"/>
  <c r="K354" i="5"/>
  <c r="L354" i="5"/>
  <c r="N354" i="5"/>
  <c r="O354" i="5"/>
  <c r="Q354" i="5"/>
  <c r="R354" i="5"/>
  <c r="T354" i="5"/>
  <c r="U354" i="5"/>
  <c r="W354" i="5"/>
  <c r="C352" i="5"/>
  <c r="C353" i="5"/>
  <c r="C354" i="5"/>
  <c r="C351" i="5"/>
  <c r="D344" i="5"/>
  <c r="E344" i="5"/>
  <c r="F344" i="5"/>
  <c r="H344" i="5"/>
  <c r="I344" i="5"/>
  <c r="K344" i="5"/>
  <c r="L344" i="5"/>
  <c r="N344" i="5"/>
  <c r="O344" i="5"/>
  <c r="Q344" i="5"/>
  <c r="R344" i="5"/>
  <c r="T344" i="5"/>
  <c r="U344" i="5"/>
  <c r="W344" i="5"/>
  <c r="D345" i="5"/>
  <c r="E345" i="5"/>
  <c r="F345" i="5"/>
  <c r="H345" i="5"/>
  <c r="I345" i="5"/>
  <c r="K345" i="5"/>
  <c r="L345" i="5"/>
  <c r="N345" i="5"/>
  <c r="O345" i="5"/>
  <c r="Q345" i="5"/>
  <c r="R345" i="5"/>
  <c r="T345" i="5"/>
  <c r="U345" i="5"/>
  <c r="W345" i="5"/>
  <c r="D346" i="5"/>
  <c r="E346" i="5"/>
  <c r="F346" i="5"/>
  <c r="H346" i="5"/>
  <c r="I346" i="5"/>
  <c r="K346" i="5"/>
  <c r="L346" i="5"/>
  <c r="N346" i="5"/>
  <c r="O346" i="5"/>
  <c r="Q346" i="5"/>
  <c r="R346" i="5"/>
  <c r="T346" i="5"/>
  <c r="U346" i="5"/>
  <c r="W346" i="5"/>
  <c r="D347" i="5"/>
  <c r="E347" i="5"/>
  <c r="F347" i="5"/>
  <c r="H347" i="5"/>
  <c r="I347" i="5"/>
  <c r="K347" i="5"/>
  <c r="L347" i="5"/>
  <c r="N347" i="5"/>
  <c r="O347" i="5"/>
  <c r="Q347" i="5"/>
  <c r="R347" i="5"/>
  <c r="T347" i="5"/>
  <c r="U347" i="5"/>
  <c r="W347" i="5"/>
  <c r="D348" i="5"/>
  <c r="E348" i="5"/>
  <c r="F348" i="5"/>
  <c r="H348" i="5"/>
  <c r="I348" i="5"/>
  <c r="K348" i="5"/>
  <c r="L348" i="5"/>
  <c r="N348" i="5"/>
  <c r="O348" i="5"/>
  <c r="Q348" i="5"/>
  <c r="R348" i="5"/>
  <c r="T348" i="5"/>
  <c r="U348" i="5"/>
  <c r="W348" i="5"/>
  <c r="D349" i="5"/>
  <c r="E349" i="5"/>
  <c r="F349" i="5"/>
  <c r="H349" i="5"/>
  <c r="I349" i="5"/>
  <c r="K349" i="5"/>
  <c r="L349" i="5"/>
  <c r="N349" i="5"/>
  <c r="O349" i="5"/>
  <c r="Q349" i="5"/>
  <c r="R349" i="5"/>
  <c r="T349" i="5"/>
  <c r="U349" i="5"/>
  <c r="W349" i="5"/>
  <c r="C349" i="5"/>
  <c r="C345" i="5"/>
  <c r="C346" i="5"/>
  <c r="C347" i="5"/>
  <c r="C348" i="5"/>
  <c r="C344" i="5"/>
  <c r="D334" i="5"/>
  <c r="E334" i="5"/>
  <c r="F334" i="5"/>
  <c r="H334" i="5"/>
  <c r="I334" i="5"/>
  <c r="K334" i="5"/>
  <c r="L334" i="5"/>
  <c r="N334" i="5"/>
  <c r="O334" i="5"/>
  <c r="Q334" i="5"/>
  <c r="R334" i="5"/>
  <c r="T334" i="5"/>
  <c r="U334" i="5"/>
  <c r="W334" i="5"/>
  <c r="D335" i="5"/>
  <c r="E335" i="5"/>
  <c r="F335" i="5"/>
  <c r="H335" i="5"/>
  <c r="I335" i="5"/>
  <c r="K335" i="5"/>
  <c r="L335" i="5"/>
  <c r="N335" i="5"/>
  <c r="O335" i="5"/>
  <c r="Q335" i="5"/>
  <c r="R335" i="5"/>
  <c r="T335" i="5"/>
  <c r="U335" i="5"/>
  <c r="W335" i="5"/>
  <c r="D336" i="5"/>
  <c r="E336" i="5"/>
  <c r="F336" i="5"/>
  <c r="H336" i="5"/>
  <c r="I336" i="5"/>
  <c r="K336" i="5"/>
  <c r="L336" i="5"/>
  <c r="N336" i="5"/>
  <c r="O336" i="5"/>
  <c r="Q336" i="5"/>
  <c r="R336" i="5"/>
  <c r="T336" i="5"/>
  <c r="U336" i="5"/>
  <c r="W336" i="5"/>
  <c r="D337" i="5"/>
  <c r="E337" i="5"/>
  <c r="F337" i="5"/>
  <c r="H337" i="5"/>
  <c r="I337" i="5"/>
  <c r="K337" i="5"/>
  <c r="L337" i="5"/>
  <c r="N337" i="5"/>
  <c r="O337" i="5"/>
  <c r="Q337" i="5"/>
  <c r="R337" i="5"/>
  <c r="T337" i="5"/>
  <c r="U337" i="5"/>
  <c r="W337" i="5"/>
  <c r="D338" i="5"/>
  <c r="E338" i="5"/>
  <c r="F338" i="5"/>
  <c r="H338" i="5"/>
  <c r="I338" i="5"/>
  <c r="K338" i="5"/>
  <c r="L338" i="5"/>
  <c r="N338" i="5"/>
  <c r="O338" i="5"/>
  <c r="Q338" i="5"/>
  <c r="R338" i="5"/>
  <c r="T338" i="5"/>
  <c r="U338" i="5"/>
  <c r="W338" i="5"/>
  <c r="D339" i="5"/>
  <c r="E339" i="5"/>
  <c r="F339" i="5"/>
  <c r="H339" i="5"/>
  <c r="I339" i="5"/>
  <c r="K339" i="5"/>
  <c r="L339" i="5"/>
  <c r="N339" i="5"/>
  <c r="O339" i="5"/>
  <c r="Q339" i="5"/>
  <c r="R339" i="5"/>
  <c r="T339" i="5"/>
  <c r="U339" i="5"/>
  <c r="W339" i="5"/>
  <c r="D340" i="5"/>
  <c r="E340" i="5"/>
  <c r="F340" i="5"/>
  <c r="H340" i="5"/>
  <c r="I340" i="5"/>
  <c r="K340" i="5"/>
  <c r="L340" i="5"/>
  <c r="N340" i="5"/>
  <c r="O340" i="5"/>
  <c r="Q340" i="5"/>
  <c r="R340" i="5"/>
  <c r="T340" i="5"/>
  <c r="U340" i="5"/>
  <c r="W340" i="5"/>
  <c r="D341" i="5"/>
  <c r="E341" i="5"/>
  <c r="F341" i="5"/>
  <c r="H341" i="5"/>
  <c r="I341" i="5"/>
  <c r="K341" i="5"/>
  <c r="L341" i="5"/>
  <c r="N341" i="5"/>
  <c r="O341" i="5"/>
  <c r="Q341" i="5"/>
  <c r="R341" i="5"/>
  <c r="T341" i="5"/>
  <c r="U341" i="5"/>
  <c r="W341" i="5"/>
  <c r="D342" i="5"/>
  <c r="E342" i="5"/>
  <c r="F342" i="5"/>
  <c r="H342" i="5"/>
  <c r="I342" i="5"/>
  <c r="K342" i="5"/>
  <c r="L342" i="5"/>
  <c r="N342" i="5"/>
  <c r="O342" i="5"/>
  <c r="Q342" i="5"/>
  <c r="R342" i="5"/>
  <c r="T342" i="5"/>
  <c r="U342" i="5"/>
  <c r="W342" i="5"/>
  <c r="C335" i="5"/>
  <c r="C336" i="5"/>
  <c r="C337" i="5"/>
  <c r="C338" i="5"/>
  <c r="C339" i="5"/>
  <c r="C340" i="5"/>
  <c r="C341" i="5"/>
  <c r="C342" i="5"/>
  <c r="C334" i="5"/>
  <c r="D326" i="5"/>
  <c r="E326" i="5"/>
  <c r="F326" i="5"/>
  <c r="H326" i="5"/>
  <c r="I326" i="5"/>
  <c r="K326" i="5"/>
  <c r="L326" i="5"/>
  <c r="N326" i="5"/>
  <c r="O326" i="5"/>
  <c r="Q326" i="5"/>
  <c r="R326" i="5"/>
  <c r="T326" i="5"/>
  <c r="U326" i="5"/>
  <c r="W326" i="5"/>
  <c r="D327" i="5"/>
  <c r="E327" i="5"/>
  <c r="F327" i="5"/>
  <c r="H327" i="5"/>
  <c r="I327" i="5"/>
  <c r="K327" i="5"/>
  <c r="L327" i="5"/>
  <c r="N327" i="5"/>
  <c r="O327" i="5"/>
  <c r="Q327" i="5"/>
  <c r="R327" i="5"/>
  <c r="T327" i="5"/>
  <c r="U327" i="5"/>
  <c r="W327" i="5"/>
  <c r="D328" i="5"/>
  <c r="E328" i="5"/>
  <c r="F328" i="5"/>
  <c r="H328" i="5"/>
  <c r="I328" i="5"/>
  <c r="K328" i="5"/>
  <c r="L328" i="5"/>
  <c r="N328" i="5"/>
  <c r="O328" i="5"/>
  <c r="Q328" i="5"/>
  <c r="R328" i="5"/>
  <c r="T328" i="5"/>
  <c r="U328" i="5"/>
  <c r="W328" i="5"/>
  <c r="D329" i="5"/>
  <c r="E329" i="5"/>
  <c r="F329" i="5"/>
  <c r="H329" i="5"/>
  <c r="I329" i="5"/>
  <c r="K329" i="5"/>
  <c r="L329" i="5"/>
  <c r="N329" i="5"/>
  <c r="O329" i="5"/>
  <c r="Q329" i="5"/>
  <c r="R329" i="5"/>
  <c r="T329" i="5"/>
  <c r="U329" i="5"/>
  <c r="W329" i="5"/>
  <c r="D330" i="5"/>
  <c r="E330" i="5"/>
  <c r="F330" i="5"/>
  <c r="H330" i="5"/>
  <c r="I330" i="5"/>
  <c r="K330" i="5"/>
  <c r="L330" i="5"/>
  <c r="N330" i="5"/>
  <c r="O330" i="5"/>
  <c r="Q330" i="5"/>
  <c r="R330" i="5"/>
  <c r="T330" i="5"/>
  <c r="U330" i="5"/>
  <c r="W330" i="5"/>
  <c r="D331" i="5"/>
  <c r="E331" i="5"/>
  <c r="F331" i="5"/>
  <c r="H331" i="5"/>
  <c r="I331" i="5"/>
  <c r="K331" i="5"/>
  <c r="L331" i="5"/>
  <c r="N331" i="5"/>
  <c r="O331" i="5"/>
  <c r="Q331" i="5"/>
  <c r="R331" i="5"/>
  <c r="T331" i="5"/>
  <c r="U331" i="5"/>
  <c r="W331" i="5"/>
  <c r="D332" i="5"/>
  <c r="E332" i="5"/>
  <c r="F332" i="5"/>
  <c r="H332" i="5"/>
  <c r="I332" i="5"/>
  <c r="K332" i="5"/>
  <c r="L332" i="5"/>
  <c r="N332" i="5"/>
  <c r="O332" i="5"/>
  <c r="Q332" i="5"/>
  <c r="R332" i="5"/>
  <c r="T332" i="5"/>
  <c r="U332" i="5"/>
  <c r="W332" i="5"/>
  <c r="C327" i="5"/>
  <c r="C328" i="5"/>
  <c r="C329" i="5"/>
  <c r="C330" i="5"/>
  <c r="C331" i="5"/>
  <c r="C332" i="5"/>
  <c r="C326" i="5"/>
  <c r="D317" i="5"/>
  <c r="E317" i="5"/>
  <c r="F317" i="5"/>
  <c r="H317" i="5"/>
  <c r="I317" i="5"/>
  <c r="K317" i="5"/>
  <c r="L317" i="5"/>
  <c r="N317" i="5"/>
  <c r="O317" i="5"/>
  <c r="Q317" i="5"/>
  <c r="R317" i="5"/>
  <c r="T317" i="5"/>
  <c r="U317" i="5"/>
  <c r="D318" i="5"/>
  <c r="E318" i="5"/>
  <c r="F318" i="5"/>
  <c r="H318" i="5"/>
  <c r="I318" i="5"/>
  <c r="K318" i="5"/>
  <c r="L318" i="5"/>
  <c r="N318" i="5"/>
  <c r="O318" i="5"/>
  <c r="Q318" i="5"/>
  <c r="R318" i="5"/>
  <c r="T318" i="5"/>
  <c r="U318" i="5"/>
  <c r="D319" i="5"/>
  <c r="E319" i="5"/>
  <c r="F319" i="5"/>
  <c r="H319" i="5"/>
  <c r="I319" i="5"/>
  <c r="K319" i="5"/>
  <c r="L319" i="5"/>
  <c r="N319" i="5"/>
  <c r="O319" i="5"/>
  <c r="Q319" i="5"/>
  <c r="R319" i="5"/>
  <c r="T319" i="5"/>
  <c r="U319" i="5"/>
  <c r="D320" i="5"/>
  <c r="E320" i="5"/>
  <c r="F320" i="5"/>
  <c r="H320" i="5"/>
  <c r="I320" i="5"/>
  <c r="K320" i="5"/>
  <c r="L320" i="5"/>
  <c r="N320" i="5"/>
  <c r="O320" i="5"/>
  <c r="Q320" i="5"/>
  <c r="R320" i="5"/>
  <c r="T320" i="5"/>
  <c r="U320" i="5"/>
  <c r="D321" i="5"/>
  <c r="E321" i="5"/>
  <c r="F321" i="5"/>
  <c r="H321" i="5"/>
  <c r="I321" i="5"/>
  <c r="K321" i="5"/>
  <c r="L321" i="5"/>
  <c r="N321" i="5"/>
  <c r="O321" i="5"/>
  <c r="Q321" i="5"/>
  <c r="R321" i="5"/>
  <c r="T321" i="5"/>
  <c r="U321" i="5"/>
  <c r="D322" i="5"/>
  <c r="E322" i="5"/>
  <c r="F322" i="5"/>
  <c r="H322" i="5"/>
  <c r="I322" i="5"/>
  <c r="K322" i="5"/>
  <c r="L322" i="5"/>
  <c r="N322" i="5"/>
  <c r="O322" i="5"/>
  <c r="Q322" i="5"/>
  <c r="R322" i="5"/>
  <c r="T322" i="5"/>
  <c r="U322" i="5"/>
  <c r="D323" i="5"/>
  <c r="E323" i="5"/>
  <c r="F323" i="5"/>
  <c r="H323" i="5"/>
  <c r="I323" i="5"/>
  <c r="K323" i="5"/>
  <c r="L323" i="5"/>
  <c r="N323" i="5"/>
  <c r="O323" i="5"/>
  <c r="Q323" i="5"/>
  <c r="R323" i="5"/>
  <c r="T323" i="5"/>
  <c r="U323" i="5"/>
  <c r="C318" i="5"/>
  <c r="C319" i="5"/>
  <c r="C320" i="5"/>
  <c r="C321" i="5"/>
  <c r="C322" i="5"/>
  <c r="C323" i="5"/>
  <c r="C317" i="5"/>
  <c r="D315" i="5"/>
  <c r="E315" i="5"/>
  <c r="F315" i="5"/>
  <c r="H315" i="5"/>
  <c r="I315" i="5"/>
  <c r="K315" i="5"/>
  <c r="L315" i="5"/>
  <c r="N315" i="5"/>
  <c r="O315" i="5"/>
  <c r="Q315" i="5"/>
  <c r="R315" i="5"/>
  <c r="T315" i="5"/>
  <c r="U315" i="5"/>
  <c r="W315" i="5"/>
  <c r="C315" i="5"/>
  <c r="D313" i="5"/>
  <c r="E313" i="5"/>
  <c r="F313" i="5"/>
  <c r="H313" i="5"/>
  <c r="I313" i="5"/>
  <c r="K313" i="5"/>
  <c r="L313" i="5"/>
  <c r="N313" i="5"/>
  <c r="O313" i="5"/>
  <c r="Q313" i="5"/>
  <c r="R313" i="5"/>
  <c r="T313" i="5"/>
  <c r="U313" i="5"/>
  <c r="W313" i="5"/>
  <c r="C313" i="5"/>
  <c r="D310" i="5"/>
  <c r="E310" i="5"/>
  <c r="F310" i="5"/>
  <c r="H310" i="5"/>
  <c r="I310" i="5"/>
  <c r="K310" i="5"/>
  <c r="L310" i="5"/>
  <c r="N310" i="5"/>
  <c r="O310" i="5"/>
  <c r="Q310" i="5"/>
  <c r="R310" i="5"/>
  <c r="T310" i="5"/>
  <c r="U310" i="5"/>
  <c r="W310" i="5"/>
  <c r="D311" i="5"/>
  <c r="E311" i="5"/>
  <c r="F311" i="5"/>
  <c r="H311" i="5"/>
  <c r="I311" i="5"/>
  <c r="K311" i="5"/>
  <c r="L311" i="5"/>
  <c r="N311" i="5"/>
  <c r="O311" i="5"/>
  <c r="Q311" i="5"/>
  <c r="R311" i="5"/>
  <c r="T311" i="5"/>
  <c r="U311" i="5"/>
  <c r="W311" i="5"/>
  <c r="C311" i="5"/>
  <c r="C310" i="5"/>
  <c r="D306" i="5"/>
  <c r="E306" i="5"/>
  <c r="F306" i="5"/>
  <c r="H306" i="5"/>
  <c r="I306" i="5"/>
  <c r="K306" i="5"/>
  <c r="L306" i="5"/>
  <c r="N306" i="5"/>
  <c r="O306" i="5"/>
  <c r="Q306" i="5"/>
  <c r="R306" i="5"/>
  <c r="T306" i="5"/>
  <c r="U306" i="5"/>
  <c r="W306" i="5"/>
  <c r="D307" i="5"/>
  <c r="E307" i="5"/>
  <c r="F307" i="5"/>
  <c r="H307" i="5"/>
  <c r="I307" i="5"/>
  <c r="K307" i="5"/>
  <c r="L307" i="5"/>
  <c r="N307" i="5"/>
  <c r="O307" i="5"/>
  <c r="Q307" i="5"/>
  <c r="R307" i="5"/>
  <c r="T307" i="5"/>
  <c r="U307" i="5"/>
  <c r="W307" i="5"/>
  <c r="D308" i="5"/>
  <c r="E308" i="5"/>
  <c r="F308" i="5"/>
  <c r="H308" i="5"/>
  <c r="I308" i="5"/>
  <c r="K308" i="5"/>
  <c r="L308" i="5"/>
  <c r="N308" i="5"/>
  <c r="O308" i="5"/>
  <c r="Q308" i="5"/>
  <c r="R308" i="5"/>
  <c r="T308" i="5"/>
  <c r="U308" i="5"/>
  <c r="W308" i="5"/>
  <c r="C307" i="5"/>
  <c r="C308" i="5"/>
  <c r="C306" i="5"/>
  <c r="V14" i="42" l="1"/>
  <c r="V323" i="5" s="1"/>
  <c r="S14" i="42"/>
  <c r="S323" i="5" s="1"/>
  <c r="P14" i="42"/>
  <c r="P323" i="5" s="1"/>
  <c r="M14" i="42"/>
  <c r="M323" i="5" s="1"/>
  <c r="J14" i="42"/>
  <c r="J323" i="5" s="1"/>
  <c r="G14" i="42"/>
  <c r="G323" i="5" s="1"/>
  <c r="V13" i="42"/>
  <c r="V322" i="5" s="1"/>
  <c r="S13" i="42"/>
  <c r="S322" i="5" s="1"/>
  <c r="P13" i="42"/>
  <c r="P322" i="5" s="1"/>
  <c r="M13" i="42"/>
  <c r="M322" i="5" s="1"/>
  <c r="J13" i="42"/>
  <c r="J322" i="5" s="1"/>
  <c r="G13" i="42"/>
  <c r="G322" i="5" s="1"/>
  <c r="V12" i="42"/>
  <c r="V321" i="5" s="1"/>
  <c r="S12" i="42"/>
  <c r="S321" i="5" s="1"/>
  <c r="P12" i="42"/>
  <c r="P321" i="5" s="1"/>
  <c r="M12" i="42"/>
  <c r="M321" i="5" s="1"/>
  <c r="J12" i="42"/>
  <c r="J321" i="5" s="1"/>
  <c r="G12" i="42"/>
  <c r="G321" i="5" s="1"/>
  <c r="V11" i="42"/>
  <c r="V320" i="5" s="1"/>
  <c r="S11" i="42"/>
  <c r="S320" i="5" s="1"/>
  <c r="P11" i="42"/>
  <c r="P320" i="5" s="1"/>
  <c r="M11" i="42"/>
  <c r="M320" i="5" s="1"/>
  <c r="J11" i="42"/>
  <c r="J320" i="5" s="1"/>
  <c r="G11" i="42"/>
  <c r="G320" i="5" s="1"/>
  <c r="V10" i="42"/>
  <c r="V319" i="5" s="1"/>
  <c r="S10" i="42"/>
  <c r="S319" i="5" s="1"/>
  <c r="P10" i="42"/>
  <c r="P319" i="5" s="1"/>
  <c r="M10" i="42"/>
  <c r="M319" i="5" s="1"/>
  <c r="J10" i="42"/>
  <c r="J319" i="5" s="1"/>
  <c r="G10" i="42"/>
  <c r="G319" i="5" s="1"/>
  <c r="V9" i="42"/>
  <c r="V318" i="5" s="1"/>
  <c r="S9" i="42"/>
  <c r="S318" i="5" s="1"/>
  <c r="P9" i="42"/>
  <c r="P318" i="5" s="1"/>
  <c r="M9" i="42"/>
  <c r="M318" i="5" s="1"/>
  <c r="J9" i="42"/>
  <c r="J318" i="5" s="1"/>
  <c r="G9" i="42"/>
  <c r="G318" i="5" s="1"/>
  <c r="V8" i="42"/>
  <c r="S8" i="42"/>
  <c r="P8" i="42"/>
  <c r="M8" i="42"/>
  <c r="J8" i="42"/>
  <c r="G8" i="42"/>
  <c r="P6" i="42"/>
  <c r="M6" i="42"/>
  <c r="V6" i="42"/>
  <c r="S6" i="42"/>
  <c r="J6" i="42"/>
  <c r="G6" i="42"/>
  <c r="V8" i="41"/>
  <c r="S8" i="41"/>
  <c r="P8" i="41"/>
  <c r="M8" i="41"/>
  <c r="J8" i="41"/>
  <c r="J315" i="5" s="1"/>
  <c r="G8" i="41"/>
  <c r="P6" i="41"/>
  <c r="M6" i="41"/>
  <c r="V6" i="41"/>
  <c r="S6" i="41"/>
  <c r="J6" i="41"/>
  <c r="G6" i="41"/>
  <c r="V11" i="40"/>
  <c r="S11" i="40"/>
  <c r="P11" i="40"/>
  <c r="P313" i="5" s="1"/>
  <c r="M11" i="40"/>
  <c r="M313" i="5" s="1"/>
  <c r="J11" i="40"/>
  <c r="G11" i="40"/>
  <c r="P10" i="40"/>
  <c r="M10" i="40"/>
  <c r="V9" i="40"/>
  <c r="V311" i="5" s="1"/>
  <c r="S9" i="40"/>
  <c r="S311" i="5" s="1"/>
  <c r="P9" i="40"/>
  <c r="P311" i="5" s="1"/>
  <c r="M9" i="40"/>
  <c r="M311" i="5" s="1"/>
  <c r="J9" i="40"/>
  <c r="J311" i="5" s="1"/>
  <c r="G9" i="40"/>
  <c r="G311" i="5" s="1"/>
  <c r="V8" i="40"/>
  <c r="S8" i="40"/>
  <c r="P8" i="40"/>
  <c r="P310" i="5" s="1"/>
  <c r="M8" i="40"/>
  <c r="J8" i="40"/>
  <c r="G8" i="40"/>
  <c r="P7" i="40"/>
  <c r="S6" i="40"/>
  <c r="J6" i="40"/>
  <c r="G6" i="40"/>
  <c r="M6" i="40"/>
  <c r="V6" i="40"/>
  <c r="P6" i="40"/>
  <c r="V10" i="39"/>
  <c r="V308" i="5" s="1"/>
  <c r="S10" i="39"/>
  <c r="S308" i="5" s="1"/>
  <c r="P10" i="39"/>
  <c r="P308" i="5" s="1"/>
  <c r="M10" i="39"/>
  <c r="M308" i="5" s="1"/>
  <c r="J10" i="39"/>
  <c r="J308" i="5" s="1"/>
  <c r="G10" i="39"/>
  <c r="G308" i="5" s="1"/>
  <c r="V9" i="39"/>
  <c r="V307" i="5" s="1"/>
  <c r="S9" i="39"/>
  <c r="S307" i="5" s="1"/>
  <c r="P9" i="39"/>
  <c r="P307" i="5" s="1"/>
  <c r="M9" i="39"/>
  <c r="M307" i="5" s="1"/>
  <c r="J9" i="39"/>
  <c r="J307" i="5" s="1"/>
  <c r="G9" i="39"/>
  <c r="G307" i="5" s="1"/>
  <c r="V8" i="39"/>
  <c r="S8" i="39"/>
  <c r="P8" i="39"/>
  <c r="P306" i="5" s="1"/>
  <c r="M8" i="39"/>
  <c r="M306" i="5" s="1"/>
  <c r="J8" i="39"/>
  <c r="G8" i="39"/>
  <c r="P7" i="39"/>
  <c r="M7" i="39"/>
  <c r="P6" i="39"/>
  <c r="M6" i="39"/>
  <c r="V6" i="39"/>
  <c r="S6" i="39"/>
  <c r="J6" i="39"/>
  <c r="G6" i="39"/>
  <c r="V10" i="38"/>
  <c r="V304" i="5" s="1"/>
  <c r="S10" i="38"/>
  <c r="S304" i="5" s="1"/>
  <c r="P10" i="38"/>
  <c r="P304" i="5" s="1"/>
  <c r="M10" i="38"/>
  <c r="M304" i="5" s="1"/>
  <c r="J10" i="38"/>
  <c r="J304" i="5" s="1"/>
  <c r="G10" i="38"/>
  <c r="G304" i="5" s="1"/>
  <c r="V9" i="38"/>
  <c r="V303" i="5" s="1"/>
  <c r="S9" i="38"/>
  <c r="S303" i="5" s="1"/>
  <c r="P9" i="38"/>
  <c r="P303" i="5" s="1"/>
  <c r="M9" i="38"/>
  <c r="M303" i="5" s="1"/>
  <c r="J9" i="38"/>
  <c r="J303" i="5" s="1"/>
  <c r="G9" i="38"/>
  <c r="G303" i="5" s="1"/>
  <c r="V8" i="38"/>
  <c r="S8" i="38"/>
  <c r="P8" i="38"/>
  <c r="M8" i="38"/>
  <c r="J8" i="38"/>
  <c r="J302" i="5" s="1"/>
  <c r="G8" i="38"/>
  <c r="V6" i="38"/>
  <c r="S6" i="38"/>
  <c r="J6" i="38"/>
  <c r="G6" i="38"/>
  <c r="P6" i="38"/>
  <c r="M6" i="38"/>
  <c r="V13" i="37"/>
  <c r="V300" i="5" s="1"/>
  <c r="S13" i="37"/>
  <c r="S300" i="5" s="1"/>
  <c r="P13" i="37"/>
  <c r="P300" i="5" s="1"/>
  <c r="M13" i="37"/>
  <c r="M300" i="5" s="1"/>
  <c r="J13" i="37"/>
  <c r="J300" i="5" s="1"/>
  <c r="G13" i="37"/>
  <c r="G300" i="5" s="1"/>
  <c r="V12" i="37"/>
  <c r="V299" i="5" s="1"/>
  <c r="S12" i="37"/>
  <c r="S299" i="5" s="1"/>
  <c r="P12" i="37"/>
  <c r="P299" i="5" s="1"/>
  <c r="M12" i="37"/>
  <c r="M299" i="5" s="1"/>
  <c r="J12" i="37"/>
  <c r="J299" i="5" s="1"/>
  <c r="G12" i="37"/>
  <c r="G299" i="5" s="1"/>
  <c r="V11" i="37"/>
  <c r="V298" i="5" s="1"/>
  <c r="S11" i="37"/>
  <c r="S298" i="5" s="1"/>
  <c r="P11" i="37"/>
  <c r="P298" i="5" s="1"/>
  <c r="M11" i="37"/>
  <c r="M298" i="5" s="1"/>
  <c r="J11" i="37"/>
  <c r="J298" i="5" s="1"/>
  <c r="G11" i="37"/>
  <c r="G298" i="5" s="1"/>
  <c r="V10" i="37"/>
  <c r="V297" i="5" s="1"/>
  <c r="S10" i="37"/>
  <c r="S297" i="5" s="1"/>
  <c r="P10" i="37"/>
  <c r="P297" i="5" s="1"/>
  <c r="M10" i="37"/>
  <c r="M297" i="5" s="1"/>
  <c r="J10" i="37"/>
  <c r="J297" i="5" s="1"/>
  <c r="G10" i="37"/>
  <c r="G297" i="5" s="1"/>
  <c r="V9" i="37"/>
  <c r="V296" i="5" s="1"/>
  <c r="S9" i="37"/>
  <c r="S296" i="5" s="1"/>
  <c r="P9" i="37"/>
  <c r="P296" i="5" s="1"/>
  <c r="M9" i="37"/>
  <c r="M296" i="5" s="1"/>
  <c r="J9" i="37"/>
  <c r="J296" i="5" s="1"/>
  <c r="G9" i="37"/>
  <c r="G296" i="5" s="1"/>
  <c r="V8" i="37"/>
  <c r="S8" i="37"/>
  <c r="P8" i="37"/>
  <c r="P295" i="5" s="1"/>
  <c r="M8" i="37"/>
  <c r="M295" i="5" s="1"/>
  <c r="J8" i="37"/>
  <c r="G8" i="37"/>
  <c r="P7" i="37"/>
  <c r="M7" i="37"/>
  <c r="V6" i="37"/>
  <c r="S6" i="37"/>
  <c r="J6" i="37"/>
  <c r="G6" i="37"/>
  <c r="P6" i="37"/>
  <c r="M6" i="37"/>
  <c r="V10" i="36"/>
  <c r="V293" i="5" s="1"/>
  <c r="S10" i="36"/>
  <c r="S293" i="5" s="1"/>
  <c r="P10" i="36"/>
  <c r="P293" i="5" s="1"/>
  <c r="M10" i="36"/>
  <c r="M293" i="5" s="1"/>
  <c r="J10" i="36"/>
  <c r="J293" i="5" s="1"/>
  <c r="G10" i="36"/>
  <c r="G293" i="5" s="1"/>
  <c r="V9" i="36"/>
  <c r="V292" i="5" s="1"/>
  <c r="S9" i="36"/>
  <c r="S292" i="5" s="1"/>
  <c r="P9" i="36"/>
  <c r="P292" i="5" s="1"/>
  <c r="M9" i="36"/>
  <c r="M292" i="5" s="1"/>
  <c r="J9" i="36"/>
  <c r="J292" i="5" s="1"/>
  <c r="G9" i="36"/>
  <c r="G292" i="5" s="1"/>
  <c r="V8" i="36"/>
  <c r="S8" i="36"/>
  <c r="P8" i="36"/>
  <c r="M8" i="36"/>
  <c r="M291" i="5" s="1"/>
  <c r="J8" i="36"/>
  <c r="G8" i="36"/>
  <c r="M7" i="36"/>
  <c r="M6" i="36" s="1"/>
  <c r="J7" i="38" l="1"/>
  <c r="V7" i="36"/>
  <c r="V6" i="36" s="1"/>
  <c r="V291" i="5"/>
  <c r="M7" i="42"/>
  <c r="M317" i="5"/>
  <c r="G7" i="36"/>
  <c r="G6" i="36" s="1"/>
  <c r="G291" i="5"/>
  <c r="S7" i="36"/>
  <c r="S6" i="36" s="1"/>
  <c r="S291" i="5"/>
  <c r="P7" i="38"/>
  <c r="P302" i="5"/>
  <c r="J7" i="39"/>
  <c r="J306" i="5"/>
  <c r="V7" i="39"/>
  <c r="V306" i="5"/>
  <c r="G7" i="40"/>
  <c r="G310" i="5"/>
  <c r="S7" i="40"/>
  <c r="S310" i="5"/>
  <c r="V7" i="41"/>
  <c r="V315" i="5"/>
  <c r="J7" i="42"/>
  <c r="J317" i="5"/>
  <c r="V7" i="42"/>
  <c r="V317" i="5"/>
  <c r="J7" i="36"/>
  <c r="J6" i="36" s="1"/>
  <c r="J291" i="5"/>
  <c r="S7" i="38"/>
  <c r="S302" i="5"/>
  <c r="J7" i="40"/>
  <c r="J310" i="5"/>
  <c r="J7" i="37"/>
  <c r="J295" i="5"/>
  <c r="V7" i="37"/>
  <c r="V295" i="5"/>
  <c r="M7" i="38"/>
  <c r="M302" i="5"/>
  <c r="G7" i="39"/>
  <c r="G306" i="5"/>
  <c r="S7" i="39"/>
  <c r="S306" i="5"/>
  <c r="J10" i="40"/>
  <c r="J313" i="5"/>
  <c r="V10" i="40"/>
  <c r="V313" i="5"/>
  <c r="G7" i="41"/>
  <c r="G315" i="5"/>
  <c r="S7" i="41"/>
  <c r="S315" i="5"/>
  <c r="G7" i="42"/>
  <c r="G317" i="5"/>
  <c r="S7" i="42"/>
  <c r="S317" i="5"/>
  <c r="G7" i="38"/>
  <c r="G302" i="5"/>
  <c r="V7" i="40"/>
  <c r="V310" i="5"/>
  <c r="M7" i="41"/>
  <c r="M315" i="5"/>
  <c r="P7" i="36"/>
  <c r="P6" i="36" s="1"/>
  <c r="P291" i="5"/>
  <c r="G7" i="37"/>
  <c r="G295" i="5"/>
  <c r="S7" i="37"/>
  <c r="S295" i="5"/>
  <c r="V7" i="38"/>
  <c r="V302" i="5"/>
  <c r="M7" i="40"/>
  <c r="M310" i="5"/>
  <c r="G10" i="40"/>
  <c r="G313" i="5"/>
  <c r="S10" i="40"/>
  <c r="S313" i="5"/>
  <c r="P7" i="41"/>
  <c r="P315" i="5"/>
  <c r="P7" i="42"/>
  <c r="P317" i="5"/>
  <c r="J7" i="41"/>
  <c r="V10" i="35"/>
  <c r="V362" i="5" s="1"/>
  <c r="S10" i="35"/>
  <c r="S362" i="5" s="1"/>
  <c r="P10" i="35"/>
  <c r="P362" i="5" s="1"/>
  <c r="M10" i="35"/>
  <c r="M362" i="5" s="1"/>
  <c r="J10" i="35"/>
  <c r="J362" i="5" s="1"/>
  <c r="G10" i="35"/>
  <c r="G362" i="5" s="1"/>
  <c r="V9" i="35"/>
  <c r="V361" i="5" s="1"/>
  <c r="S9" i="35"/>
  <c r="S361" i="5" s="1"/>
  <c r="P9" i="35"/>
  <c r="P361" i="5" s="1"/>
  <c r="M9" i="35"/>
  <c r="M361" i="5" s="1"/>
  <c r="J9" i="35"/>
  <c r="J361" i="5" s="1"/>
  <c r="G9" i="35"/>
  <c r="G361" i="5" s="1"/>
  <c r="V8" i="35"/>
  <c r="S8" i="35"/>
  <c r="P8" i="35"/>
  <c r="P360" i="5" s="1"/>
  <c r="M8" i="35"/>
  <c r="J8" i="35"/>
  <c r="G8" i="35"/>
  <c r="G360" i="5" s="1"/>
  <c r="P7" i="35"/>
  <c r="V6" i="35"/>
  <c r="S6" i="35"/>
  <c r="P6" i="35"/>
  <c r="M6" i="35"/>
  <c r="J6" i="35"/>
  <c r="G6" i="35"/>
  <c r="V10" i="34"/>
  <c r="V358" i="5" s="1"/>
  <c r="S10" i="34"/>
  <c r="S358" i="5" s="1"/>
  <c r="P10" i="34"/>
  <c r="P358" i="5" s="1"/>
  <c r="M10" i="34"/>
  <c r="M358" i="5" s="1"/>
  <c r="J10" i="34"/>
  <c r="J358" i="5" s="1"/>
  <c r="G10" i="34"/>
  <c r="G358" i="5" s="1"/>
  <c r="V9" i="34"/>
  <c r="V357" i="5" s="1"/>
  <c r="S9" i="34"/>
  <c r="S357" i="5" s="1"/>
  <c r="P9" i="34"/>
  <c r="P357" i="5" s="1"/>
  <c r="M9" i="34"/>
  <c r="M357" i="5" s="1"/>
  <c r="J9" i="34"/>
  <c r="J357" i="5" s="1"/>
  <c r="G9" i="34"/>
  <c r="G357" i="5" s="1"/>
  <c r="V8" i="34"/>
  <c r="S8" i="34"/>
  <c r="P8" i="34"/>
  <c r="M8" i="34"/>
  <c r="M356" i="5" s="1"/>
  <c r="J8" i="34"/>
  <c r="J356" i="5" s="1"/>
  <c r="G8" i="34"/>
  <c r="J7" i="34"/>
  <c r="V6" i="34"/>
  <c r="S6" i="34"/>
  <c r="P6" i="34"/>
  <c r="M6" i="34"/>
  <c r="J6" i="34"/>
  <c r="G6" i="34"/>
  <c r="V11" i="33"/>
  <c r="V354" i="5" s="1"/>
  <c r="S11" i="33"/>
  <c r="S354" i="5" s="1"/>
  <c r="P11" i="33"/>
  <c r="P354" i="5" s="1"/>
  <c r="M11" i="33"/>
  <c r="M354" i="5" s="1"/>
  <c r="J11" i="33"/>
  <c r="J354" i="5" s="1"/>
  <c r="G11" i="33"/>
  <c r="G354" i="5" s="1"/>
  <c r="V10" i="33"/>
  <c r="V353" i="5" s="1"/>
  <c r="S10" i="33"/>
  <c r="S353" i="5" s="1"/>
  <c r="P10" i="33"/>
  <c r="P353" i="5" s="1"/>
  <c r="M10" i="33"/>
  <c r="M353" i="5" s="1"/>
  <c r="J10" i="33"/>
  <c r="J353" i="5" s="1"/>
  <c r="G10" i="33"/>
  <c r="G353" i="5" s="1"/>
  <c r="V9" i="33"/>
  <c r="V352" i="5" s="1"/>
  <c r="S9" i="33"/>
  <c r="S352" i="5" s="1"/>
  <c r="P9" i="33"/>
  <c r="P352" i="5" s="1"/>
  <c r="M9" i="33"/>
  <c r="M352" i="5" s="1"/>
  <c r="J9" i="33"/>
  <c r="J352" i="5" s="1"/>
  <c r="G9" i="33"/>
  <c r="G352" i="5" s="1"/>
  <c r="V8" i="33"/>
  <c r="V351" i="5" s="1"/>
  <c r="S8" i="33"/>
  <c r="S351" i="5" s="1"/>
  <c r="P8" i="33"/>
  <c r="M8" i="33"/>
  <c r="J8" i="33"/>
  <c r="J351" i="5" s="1"/>
  <c r="G8" i="33"/>
  <c r="G351" i="5" s="1"/>
  <c r="V7" i="33"/>
  <c r="J7" i="33"/>
  <c r="V6" i="33"/>
  <c r="S6" i="33"/>
  <c r="P6" i="33"/>
  <c r="M6" i="33"/>
  <c r="J6" i="33"/>
  <c r="G6" i="33"/>
  <c r="V13" i="32"/>
  <c r="V349" i="5" s="1"/>
  <c r="S13" i="32"/>
  <c r="S349" i="5" s="1"/>
  <c r="P13" i="32"/>
  <c r="P349" i="5" s="1"/>
  <c r="M13" i="32"/>
  <c r="M349" i="5" s="1"/>
  <c r="J13" i="32"/>
  <c r="J349" i="5" s="1"/>
  <c r="G13" i="32"/>
  <c r="G349" i="5" s="1"/>
  <c r="V12" i="32"/>
  <c r="V348" i="5" s="1"/>
  <c r="S12" i="32"/>
  <c r="S348" i="5" s="1"/>
  <c r="P12" i="32"/>
  <c r="P348" i="5" s="1"/>
  <c r="M12" i="32"/>
  <c r="M348" i="5" s="1"/>
  <c r="J12" i="32"/>
  <c r="J348" i="5" s="1"/>
  <c r="G12" i="32"/>
  <c r="G348" i="5" s="1"/>
  <c r="V11" i="32"/>
  <c r="V347" i="5" s="1"/>
  <c r="S11" i="32"/>
  <c r="S347" i="5" s="1"/>
  <c r="P11" i="32"/>
  <c r="P347" i="5" s="1"/>
  <c r="M11" i="32"/>
  <c r="M347" i="5" s="1"/>
  <c r="J11" i="32"/>
  <c r="J347" i="5" s="1"/>
  <c r="G11" i="32"/>
  <c r="G347" i="5" s="1"/>
  <c r="V10" i="32"/>
  <c r="V346" i="5" s="1"/>
  <c r="S10" i="32"/>
  <c r="S346" i="5" s="1"/>
  <c r="P10" i="32"/>
  <c r="P346" i="5" s="1"/>
  <c r="M10" i="32"/>
  <c r="M346" i="5" s="1"/>
  <c r="J10" i="32"/>
  <c r="J346" i="5" s="1"/>
  <c r="G10" i="32"/>
  <c r="G346" i="5" s="1"/>
  <c r="V9" i="32"/>
  <c r="V345" i="5" s="1"/>
  <c r="S9" i="32"/>
  <c r="S345" i="5" s="1"/>
  <c r="P9" i="32"/>
  <c r="P345" i="5" s="1"/>
  <c r="M9" i="32"/>
  <c r="M345" i="5" s="1"/>
  <c r="J9" i="32"/>
  <c r="J345" i="5" s="1"/>
  <c r="G9" i="32"/>
  <c r="G345" i="5" s="1"/>
  <c r="V8" i="32"/>
  <c r="S8" i="32"/>
  <c r="P8" i="32"/>
  <c r="M8" i="32"/>
  <c r="J8" i="32"/>
  <c r="G8" i="32"/>
  <c r="V6" i="32"/>
  <c r="S6" i="32"/>
  <c r="P6" i="32"/>
  <c r="M6" i="32"/>
  <c r="J6" i="32"/>
  <c r="G6" i="32"/>
  <c r="V16" i="31"/>
  <c r="V342" i="5" s="1"/>
  <c r="S16" i="31"/>
  <c r="S342" i="5" s="1"/>
  <c r="P16" i="31"/>
  <c r="P342" i="5" s="1"/>
  <c r="M16" i="31"/>
  <c r="M342" i="5" s="1"/>
  <c r="J16" i="31"/>
  <c r="J342" i="5" s="1"/>
  <c r="G16" i="31"/>
  <c r="G342" i="5" s="1"/>
  <c r="V15" i="31"/>
  <c r="V341" i="5" s="1"/>
  <c r="S15" i="31"/>
  <c r="S341" i="5" s="1"/>
  <c r="P15" i="31"/>
  <c r="P341" i="5" s="1"/>
  <c r="M15" i="31"/>
  <c r="M341" i="5" s="1"/>
  <c r="J15" i="31"/>
  <c r="J341" i="5" s="1"/>
  <c r="G15" i="31"/>
  <c r="G341" i="5" s="1"/>
  <c r="V14" i="31"/>
  <c r="V340" i="5" s="1"/>
  <c r="S14" i="31"/>
  <c r="S340" i="5" s="1"/>
  <c r="P14" i="31"/>
  <c r="P340" i="5" s="1"/>
  <c r="M14" i="31"/>
  <c r="M340" i="5" s="1"/>
  <c r="J14" i="31"/>
  <c r="J340" i="5" s="1"/>
  <c r="G14" i="31"/>
  <c r="G340" i="5" s="1"/>
  <c r="V13" i="31"/>
  <c r="V339" i="5" s="1"/>
  <c r="S13" i="31"/>
  <c r="S339" i="5" s="1"/>
  <c r="P13" i="31"/>
  <c r="P339" i="5" s="1"/>
  <c r="M13" i="31"/>
  <c r="M339" i="5" s="1"/>
  <c r="J13" i="31"/>
  <c r="J339" i="5" s="1"/>
  <c r="G13" i="31"/>
  <c r="G339" i="5" s="1"/>
  <c r="V12" i="31"/>
  <c r="V338" i="5" s="1"/>
  <c r="S12" i="31"/>
  <c r="S338" i="5" s="1"/>
  <c r="P12" i="31"/>
  <c r="P338" i="5" s="1"/>
  <c r="M12" i="31"/>
  <c r="M338" i="5" s="1"/>
  <c r="J12" i="31"/>
  <c r="J338" i="5" s="1"/>
  <c r="G12" i="31"/>
  <c r="G338" i="5" s="1"/>
  <c r="V11" i="31"/>
  <c r="V337" i="5" s="1"/>
  <c r="S11" i="31"/>
  <c r="S337" i="5" s="1"/>
  <c r="P11" i="31"/>
  <c r="P337" i="5" s="1"/>
  <c r="M11" i="31"/>
  <c r="M337" i="5" s="1"/>
  <c r="J11" i="31"/>
  <c r="J337" i="5" s="1"/>
  <c r="G11" i="31"/>
  <c r="G337" i="5" s="1"/>
  <c r="V10" i="31"/>
  <c r="V336" i="5" s="1"/>
  <c r="S10" i="31"/>
  <c r="S336" i="5" s="1"/>
  <c r="P10" i="31"/>
  <c r="P336" i="5" s="1"/>
  <c r="M10" i="31"/>
  <c r="M336" i="5" s="1"/>
  <c r="J10" i="31"/>
  <c r="J336" i="5" s="1"/>
  <c r="G10" i="31"/>
  <c r="G336" i="5" s="1"/>
  <c r="V9" i="31"/>
  <c r="V335" i="5" s="1"/>
  <c r="S9" i="31"/>
  <c r="S335" i="5" s="1"/>
  <c r="P9" i="31"/>
  <c r="P335" i="5" s="1"/>
  <c r="M9" i="31"/>
  <c r="M335" i="5" s="1"/>
  <c r="J9" i="31"/>
  <c r="J335" i="5" s="1"/>
  <c r="G9" i="31"/>
  <c r="G335" i="5" s="1"/>
  <c r="V8" i="31"/>
  <c r="S8" i="31"/>
  <c r="P8" i="31"/>
  <c r="P334" i="5" s="1"/>
  <c r="M8" i="31"/>
  <c r="J8" i="31"/>
  <c r="G8" i="31"/>
  <c r="P7" i="31"/>
  <c r="M6" i="31"/>
  <c r="V6" i="31"/>
  <c r="S6" i="31"/>
  <c r="P6" i="31"/>
  <c r="J6" i="31"/>
  <c r="G6" i="31"/>
  <c r="V14" i="30"/>
  <c r="V332" i="5" s="1"/>
  <c r="S14" i="30"/>
  <c r="S332" i="5" s="1"/>
  <c r="P14" i="30"/>
  <c r="P332" i="5" s="1"/>
  <c r="M14" i="30"/>
  <c r="M332" i="5" s="1"/>
  <c r="J14" i="30"/>
  <c r="J332" i="5" s="1"/>
  <c r="G14" i="30"/>
  <c r="G332" i="5" s="1"/>
  <c r="V13" i="30"/>
  <c r="V331" i="5" s="1"/>
  <c r="S13" i="30"/>
  <c r="S331" i="5" s="1"/>
  <c r="P13" i="30"/>
  <c r="P331" i="5" s="1"/>
  <c r="M13" i="30"/>
  <c r="M331" i="5" s="1"/>
  <c r="J13" i="30"/>
  <c r="J331" i="5" s="1"/>
  <c r="G13" i="30"/>
  <c r="G331" i="5" s="1"/>
  <c r="V12" i="30"/>
  <c r="V330" i="5" s="1"/>
  <c r="S12" i="30"/>
  <c r="S330" i="5" s="1"/>
  <c r="P12" i="30"/>
  <c r="P330" i="5" s="1"/>
  <c r="M12" i="30"/>
  <c r="M330" i="5" s="1"/>
  <c r="J12" i="30"/>
  <c r="J330" i="5" s="1"/>
  <c r="G12" i="30"/>
  <c r="G330" i="5" s="1"/>
  <c r="V11" i="30"/>
  <c r="V329" i="5" s="1"/>
  <c r="S11" i="30"/>
  <c r="S329" i="5" s="1"/>
  <c r="P11" i="30"/>
  <c r="P329" i="5" s="1"/>
  <c r="M11" i="30"/>
  <c r="M329" i="5" s="1"/>
  <c r="J11" i="30"/>
  <c r="J329" i="5" s="1"/>
  <c r="G11" i="30"/>
  <c r="G329" i="5" s="1"/>
  <c r="V10" i="30"/>
  <c r="V328" i="5" s="1"/>
  <c r="S10" i="30"/>
  <c r="S328" i="5" s="1"/>
  <c r="P10" i="30"/>
  <c r="P328" i="5" s="1"/>
  <c r="M10" i="30"/>
  <c r="M328" i="5" s="1"/>
  <c r="J10" i="30"/>
  <c r="J328" i="5" s="1"/>
  <c r="G10" i="30"/>
  <c r="G328" i="5" s="1"/>
  <c r="V9" i="30"/>
  <c r="V327" i="5" s="1"/>
  <c r="S9" i="30"/>
  <c r="S327" i="5" s="1"/>
  <c r="P9" i="30"/>
  <c r="P327" i="5" s="1"/>
  <c r="M9" i="30"/>
  <c r="M327" i="5" s="1"/>
  <c r="J9" i="30"/>
  <c r="J327" i="5" s="1"/>
  <c r="G9" i="30"/>
  <c r="G327" i="5" s="1"/>
  <c r="V8" i="30"/>
  <c r="S8" i="30"/>
  <c r="P8" i="30"/>
  <c r="M8" i="30"/>
  <c r="M326" i="5" s="1"/>
  <c r="J8" i="30"/>
  <c r="G8" i="30"/>
  <c r="V16" i="29"/>
  <c r="V288" i="5" s="1"/>
  <c r="S16" i="29"/>
  <c r="S288" i="5" s="1"/>
  <c r="P16" i="29"/>
  <c r="P288" i="5" s="1"/>
  <c r="M16" i="29"/>
  <c r="M288" i="5" s="1"/>
  <c r="J16" i="29"/>
  <c r="J288" i="5" s="1"/>
  <c r="G16" i="29"/>
  <c r="G288" i="5" s="1"/>
  <c r="V15" i="29"/>
  <c r="S15" i="29"/>
  <c r="S287" i="5" s="1"/>
  <c r="P15" i="29"/>
  <c r="M15" i="29"/>
  <c r="J15" i="29"/>
  <c r="J287" i="5" s="1"/>
  <c r="G15" i="29"/>
  <c r="G287" i="5" s="1"/>
  <c r="V13" i="29"/>
  <c r="V285" i="5" s="1"/>
  <c r="S13" i="29"/>
  <c r="S285" i="5" s="1"/>
  <c r="P13" i="29"/>
  <c r="P285" i="5" s="1"/>
  <c r="M13" i="29"/>
  <c r="M285" i="5" s="1"/>
  <c r="J13" i="29"/>
  <c r="J285" i="5" s="1"/>
  <c r="G13" i="29"/>
  <c r="G285" i="5" s="1"/>
  <c r="V12" i="29"/>
  <c r="V284" i="5" s="1"/>
  <c r="S12" i="29"/>
  <c r="S284" i="5" s="1"/>
  <c r="P12" i="29"/>
  <c r="P284" i="5" s="1"/>
  <c r="M12" i="29"/>
  <c r="M284" i="5" s="1"/>
  <c r="J12" i="29"/>
  <c r="J284" i="5" s="1"/>
  <c r="G12" i="29"/>
  <c r="G284" i="5" s="1"/>
  <c r="V11" i="29"/>
  <c r="V283" i="5" s="1"/>
  <c r="S11" i="29"/>
  <c r="S283" i="5" s="1"/>
  <c r="P11" i="29"/>
  <c r="P283" i="5" s="1"/>
  <c r="M11" i="29"/>
  <c r="M283" i="5" s="1"/>
  <c r="J11" i="29"/>
  <c r="J283" i="5" s="1"/>
  <c r="G11" i="29"/>
  <c r="G283" i="5" s="1"/>
  <c r="V10" i="29"/>
  <c r="V282" i="5" s="1"/>
  <c r="S10" i="29"/>
  <c r="S282" i="5" s="1"/>
  <c r="P10" i="29"/>
  <c r="P282" i="5" s="1"/>
  <c r="M10" i="29"/>
  <c r="M282" i="5" s="1"/>
  <c r="J10" i="29"/>
  <c r="J282" i="5" s="1"/>
  <c r="G10" i="29"/>
  <c r="G282" i="5" s="1"/>
  <c r="V9" i="29"/>
  <c r="V281" i="5" s="1"/>
  <c r="S9" i="29"/>
  <c r="S281" i="5" s="1"/>
  <c r="P9" i="29"/>
  <c r="P281" i="5" s="1"/>
  <c r="M9" i="29"/>
  <c r="M281" i="5" s="1"/>
  <c r="J9" i="29"/>
  <c r="J281" i="5" s="1"/>
  <c r="G9" i="29"/>
  <c r="G281" i="5" s="1"/>
  <c r="V8" i="29"/>
  <c r="S8" i="29"/>
  <c r="P8" i="29"/>
  <c r="M8" i="29"/>
  <c r="J8" i="29"/>
  <c r="G8" i="29"/>
  <c r="V6" i="29"/>
  <c r="S6" i="29"/>
  <c r="P6" i="29"/>
  <c r="M6" i="29"/>
  <c r="J6" i="29"/>
  <c r="G6" i="29"/>
  <c r="V11" i="28"/>
  <c r="V278" i="5" s="1"/>
  <c r="S11" i="28"/>
  <c r="S278" i="5" s="1"/>
  <c r="P11" i="28"/>
  <c r="P278" i="5" s="1"/>
  <c r="M11" i="28"/>
  <c r="M278" i="5" s="1"/>
  <c r="J11" i="28"/>
  <c r="J278" i="5" s="1"/>
  <c r="G11" i="28"/>
  <c r="G278" i="5" s="1"/>
  <c r="V10" i="28"/>
  <c r="V277" i="5" s="1"/>
  <c r="S10" i="28"/>
  <c r="S277" i="5" s="1"/>
  <c r="P10" i="28"/>
  <c r="P277" i="5" s="1"/>
  <c r="M10" i="28"/>
  <c r="M277" i="5" s="1"/>
  <c r="J10" i="28"/>
  <c r="J277" i="5" s="1"/>
  <c r="G10" i="28"/>
  <c r="G277" i="5" s="1"/>
  <c r="V9" i="28"/>
  <c r="V276" i="5" s="1"/>
  <c r="S9" i="28"/>
  <c r="S276" i="5" s="1"/>
  <c r="P9" i="28"/>
  <c r="P276" i="5" s="1"/>
  <c r="M9" i="28"/>
  <c r="M276" i="5" s="1"/>
  <c r="J9" i="28"/>
  <c r="J276" i="5" s="1"/>
  <c r="G9" i="28"/>
  <c r="G276" i="5" s="1"/>
  <c r="V8" i="28"/>
  <c r="V275" i="5" s="1"/>
  <c r="S8" i="28"/>
  <c r="P8" i="28"/>
  <c r="M8" i="28"/>
  <c r="M275" i="5" s="1"/>
  <c r="J8" i="28"/>
  <c r="J275" i="5" s="1"/>
  <c r="G8" i="28"/>
  <c r="J7" i="28"/>
  <c r="V6" i="28"/>
  <c r="S6" i="28"/>
  <c r="P6" i="28"/>
  <c r="M6" i="28"/>
  <c r="J6" i="28"/>
  <c r="G6" i="28"/>
  <c r="J273" i="5"/>
  <c r="G273" i="5"/>
  <c r="V10" i="26"/>
  <c r="V271" i="5" s="1"/>
  <c r="S10" i="26"/>
  <c r="S271" i="5" s="1"/>
  <c r="P10" i="26"/>
  <c r="P271" i="5" s="1"/>
  <c r="M10" i="26"/>
  <c r="M271" i="5" s="1"/>
  <c r="J10" i="26"/>
  <c r="J271" i="5" s="1"/>
  <c r="G10" i="26"/>
  <c r="G271" i="5" s="1"/>
  <c r="V9" i="26"/>
  <c r="V270" i="5" s="1"/>
  <c r="S9" i="26"/>
  <c r="S270" i="5" s="1"/>
  <c r="P9" i="26"/>
  <c r="P270" i="5" s="1"/>
  <c r="M9" i="26"/>
  <c r="M270" i="5" s="1"/>
  <c r="J9" i="26"/>
  <c r="J270" i="5" s="1"/>
  <c r="G9" i="26"/>
  <c r="G270" i="5" s="1"/>
  <c r="V8" i="26"/>
  <c r="V269" i="5" s="1"/>
  <c r="S8" i="26"/>
  <c r="P8" i="26"/>
  <c r="M8" i="26"/>
  <c r="M269" i="5" s="1"/>
  <c r="J8" i="26"/>
  <c r="J269" i="5" s="1"/>
  <c r="G8" i="26"/>
  <c r="J7" i="26"/>
  <c r="V6" i="26"/>
  <c r="S6" i="26"/>
  <c r="P6" i="26"/>
  <c r="M6" i="26"/>
  <c r="J6" i="26"/>
  <c r="G6" i="26"/>
  <c r="V14" i="25"/>
  <c r="V267" i="5" s="1"/>
  <c r="S14" i="25"/>
  <c r="S267" i="5" s="1"/>
  <c r="P14" i="25"/>
  <c r="P267" i="5" s="1"/>
  <c r="M14" i="25"/>
  <c r="M267" i="5" s="1"/>
  <c r="J14" i="25"/>
  <c r="J267" i="5" s="1"/>
  <c r="G14" i="25"/>
  <c r="G267" i="5" s="1"/>
  <c r="V13" i="25"/>
  <c r="V266" i="5" s="1"/>
  <c r="S13" i="25"/>
  <c r="S266" i="5" s="1"/>
  <c r="P13" i="25"/>
  <c r="P266" i="5" s="1"/>
  <c r="M13" i="25"/>
  <c r="M266" i="5" s="1"/>
  <c r="J13" i="25"/>
  <c r="J266" i="5" s="1"/>
  <c r="G13" i="25"/>
  <c r="G266" i="5" s="1"/>
  <c r="V12" i="25"/>
  <c r="V265" i="5" s="1"/>
  <c r="S12" i="25"/>
  <c r="S265" i="5" s="1"/>
  <c r="P12" i="25"/>
  <c r="P265" i="5" s="1"/>
  <c r="M12" i="25"/>
  <c r="M265" i="5" s="1"/>
  <c r="J12" i="25"/>
  <c r="J265" i="5" s="1"/>
  <c r="G12" i="25"/>
  <c r="G265" i="5" s="1"/>
  <c r="V11" i="25"/>
  <c r="V264" i="5" s="1"/>
  <c r="S11" i="25"/>
  <c r="S264" i="5" s="1"/>
  <c r="P11" i="25"/>
  <c r="P264" i="5" s="1"/>
  <c r="M11" i="25"/>
  <c r="M264" i="5" s="1"/>
  <c r="J11" i="25"/>
  <c r="J264" i="5" s="1"/>
  <c r="G11" i="25"/>
  <c r="G264" i="5" s="1"/>
  <c r="V10" i="25"/>
  <c r="V263" i="5" s="1"/>
  <c r="S10" i="25"/>
  <c r="S263" i="5" s="1"/>
  <c r="P10" i="25"/>
  <c r="P263" i="5" s="1"/>
  <c r="M10" i="25"/>
  <c r="M263" i="5" s="1"/>
  <c r="J10" i="25"/>
  <c r="J263" i="5" s="1"/>
  <c r="G10" i="25"/>
  <c r="G263" i="5" s="1"/>
  <c r="V9" i="25"/>
  <c r="V262" i="5" s="1"/>
  <c r="S9" i="25"/>
  <c r="S262" i="5" s="1"/>
  <c r="P9" i="25"/>
  <c r="P262" i="5" s="1"/>
  <c r="M9" i="25"/>
  <c r="M262" i="5" s="1"/>
  <c r="J9" i="25"/>
  <c r="J262" i="5" s="1"/>
  <c r="G9" i="25"/>
  <c r="G262" i="5" s="1"/>
  <c r="V8" i="25"/>
  <c r="S8" i="25"/>
  <c r="P8" i="25"/>
  <c r="M8" i="25"/>
  <c r="J8" i="25"/>
  <c r="J261" i="5" s="1"/>
  <c r="G8" i="25"/>
  <c r="V6" i="25"/>
  <c r="S6" i="25"/>
  <c r="P6" i="25"/>
  <c r="M6" i="25"/>
  <c r="J6" i="25"/>
  <c r="G6" i="25"/>
  <c r="V11" i="24"/>
  <c r="V259" i="5" s="1"/>
  <c r="S11" i="24"/>
  <c r="S259" i="5" s="1"/>
  <c r="P11" i="24"/>
  <c r="P259" i="5" s="1"/>
  <c r="M11" i="24"/>
  <c r="M259" i="5" s="1"/>
  <c r="J11" i="24"/>
  <c r="J259" i="5" s="1"/>
  <c r="G11" i="24"/>
  <c r="G259" i="5" s="1"/>
  <c r="V10" i="24"/>
  <c r="V258" i="5" s="1"/>
  <c r="S10" i="24"/>
  <c r="S258" i="5" s="1"/>
  <c r="P10" i="24"/>
  <c r="P258" i="5" s="1"/>
  <c r="M10" i="24"/>
  <c r="M258" i="5" s="1"/>
  <c r="J10" i="24"/>
  <c r="J258" i="5" s="1"/>
  <c r="G10" i="24"/>
  <c r="G258" i="5" s="1"/>
  <c r="V9" i="24"/>
  <c r="V257" i="5" s="1"/>
  <c r="S9" i="24"/>
  <c r="S257" i="5" s="1"/>
  <c r="P9" i="24"/>
  <c r="P257" i="5" s="1"/>
  <c r="M9" i="24"/>
  <c r="M257" i="5" s="1"/>
  <c r="J9" i="24"/>
  <c r="J257" i="5" s="1"/>
  <c r="G9" i="24"/>
  <c r="G257" i="5" s="1"/>
  <c r="V8" i="24"/>
  <c r="S8" i="24"/>
  <c r="P8" i="24"/>
  <c r="P256" i="5" s="1"/>
  <c r="M8" i="24"/>
  <c r="M256" i="5" s="1"/>
  <c r="J8" i="24"/>
  <c r="G8" i="24"/>
  <c r="P7" i="24"/>
  <c r="M7" i="24"/>
  <c r="V6" i="24"/>
  <c r="S6" i="24"/>
  <c r="P6" i="24"/>
  <c r="M6" i="24"/>
  <c r="J6" i="24"/>
  <c r="G6" i="24"/>
  <c r="V11" i="23"/>
  <c r="V254" i="5" s="1"/>
  <c r="S11" i="23"/>
  <c r="S254" i="5" s="1"/>
  <c r="P11" i="23"/>
  <c r="P254" i="5" s="1"/>
  <c r="M11" i="23"/>
  <c r="M254" i="5" s="1"/>
  <c r="J11" i="23"/>
  <c r="J254" i="5" s="1"/>
  <c r="G11" i="23"/>
  <c r="G254" i="5" s="1"/>
  <c r="V10" i="23"/>
  <c r="V253" i="5" s="1"/>
  <c r="S10" i="23"/>
  <c r="S253" i="5" s="1"/>
  <c r="P10" i="23"/>
  <c r="P253" i="5" s="1"/>
  <c r="M10" i="23"/>
  <c r="M253" i="5" s="1"/>
  <c r="J10" i="23"/>
  <c r="J253" i="5" s="1"/>
  <c r="G10" i="23"/>
  <c r="G253" i="5" s="1"/>
  <c r="V9" i="23"/>
  <c r="V252" i="5" s="1"/>
  <c r="S9" i="23"/>
  <c r="S252" i="5" s="1"/>
  <c r="P9" i="23"/>
  <c r="P252" i="5" s="1"/>
  <c r="M9" i="23"/>
  <c r="M252" i="5" s="1"/>
  <c r="J9" i="23"/>
  <c r="J252" i="5" s="1"/>
  <c r="G9" i="23"/>
  <c r="G252" i="5" s="1"/>
  <c r="V8" i="23"/>
  <c r="S8" i="23"/>
  <c r="P8" i="23"/>
  <c r="P251" i="5" s="1"/>
  <c r="M8" i="23"/>
  <c r="M251" i="5" s="1"/>
  <c r="J8" i="23"/>
  <c r="G8" i="23"/>
  <c r="P7" i="23"/>
  <c r="M7" i="23"/>
  <c r="V6" i="23"/>
  <c r="S6" i="23"/>
  <c r="P6" i="23"/>
  <c r="M6" i="23"/>
  <c r="J6" i="23"/>
  <c r="G6" i="23"/>
  <c r="V249" i="5"/>
  <c r="S249" i="5"/>
  <c r="P249" i="5"/>
  <c r="M249" i="5"/>
  <c r="J249" i="5"/>
  <c r="G249" i="5"/>
  <c r="V248" i="5"/>
  <c r="S248" i="5"/>
  <c r="P248" i="5"/>
  <c r="M248" i="5"/>
  <c r="J248" i="5"/>
  <c r="G248" i="5"/>
  <c r="V247" i="5"/>
  <c r="S247" i="5"/>
  <c r="P247" i="5"/>
  <c r="M247" i="5"/>
  <c r="J247" i="5"/>
  <c r="G247" i="5"/>
  <c r="V246" i="5"/>
  <c r="S246" i="5"/>
  <c r="P246" i="5"/>
  <c r="M246" i="5"/>
  <c r="J246" i="5"/>
  <c r="G246" i="5"/>
  <c r="M245" i="5"/>
  <c r="V17" i="21"/>
  <c r="V243" i="5" s="1"/>
  <c r="S17" i="21"/>
  <c r="S243" i="5" s="1"/>
  <c r="P17" i="21"/>
  <c r="P243" i="5" s="1"/>
  <c r="M17" i="21"/>
  <c r="M243" i="5" s="1"/>
  <c r="J17" i="21"/>
  <c r="J243" i="5" s="1"/>
  <c r="G17" i="21"/>
  <c r="G243" i="5" s="1"/>
  <c r="V16" i="21"/>
  <c r="V242" i="5" s="1"/>
  <c r="S16" i="21"/>
  <c r="S242" i="5" s="1"/>
  <c r="P16" i="21"/>
  <c r="P242" i="5" s="1"/>
  <c r="M16" i="21"/>
  <c r="M242" i="5" s="1"/>
  <c r="J16" i="21"/>
  <c r="J242" i="5" s="1"/>
  <c r="G16" i="21"/>
  <c r="G242" i="5" s="1"/>
  <c r="V15" i="21"/>
  <c r="V241" i="5" s="1"/>
  <c r="S15" i="21"/>
  <c r="S241" i="5" s="1"/>
  <c r="P15" i="21"/>
  <c r="P241" i="5" s="1"/>
  <c r="M15" i="21"/>
  <c r="M241" i="5" s="1"/>
  <c r="J15" i="21"/>
  <c r="J241" i="5" s="1"/>
  <c r="G15" i="21"/>
  <c r="G241" i="5" s="1"/>
  <c r="V14" i="21"/>
  <c r="V240" i="5" s="1"/>
  <c r="S14" i="21"/>
  <c r="S240" i="5" s="1"/>
  <c r="P14" i="21"/>
  <c r="P240" i="5" s="1"/>
  <c r="M14" i="21"/>
  <c r="M240" i="5" s="1"/>
  <c r="J14" i="21"/>
  <c r="J240" i="5" s="1"/>
  <c r="G14" i="21"/>
  <c r="G240" i="5" s="1"/>
  <c r="V13" i="21"/>
  <c r="V239" i="5" s="1"/>
  <c r="S13" i="21"/>
  <c r="S239" i="5" s="1"/>
  <c r="P13" i="21"/>
  <c r="P239" i="5" s="1"/>
  <c r="M13" i="21"/>
  <c r="M239" i="5" s="1"/>
  <c r="J13" i="21"/>
  <c r="J239" i="5" s="1"/>
  <c r="G13" i="21"/>
  <c r="G239" i="5" s="1"/>
  <c r="V12" i="21"/>
  <c r="V238" i="5" s="1"/>
  <c r="S12" i="21"/>
  <c r="S238" i="5" s="1"/>
  <c r="P12" i="21"/>
  <c r="P238" i="5" s="1"/>
  <c r="M12" i="21"/>
  <c r="M238" i="5" s="1"/>
  <c r="J12" i="21"/>
  <c r="J238" i="5" s="1"/>
  <c r="G12" i="21"/>
  <c r="G238" i="5" s="1"/>
  <c r="V11" i="21"/>
  <c r="V237" i="5" s="1"/>
  <c r="S11" i="21"/>
  <c r="S237" i="5" s="1"/>
  <c r="P11" i="21"/>
  <c r="P237" i="5" s="1"/>
  <c r="M11" i="21"/>
  <c r="M237" i="5" s="1"/>
  <c r="J11" i="21"/>
  <c r="J237" i="5" s="1"/>
  <c r="G11" i="21"/>
  <c r="G237" i="5" s="1"/>
  <c r="V10" i="21"/>
  <c r="V236" i="5" s="1"/>
  <c r="S10" i="21"/>
  <c r="S236" i="5" s="1"/>
  <c r="P10" i="21"/>
  <c r="P236" i="5" s="1"/>
  <c r="M10" i="21"/>
  <c r="M236" i="5" s="1"/>
  <c r="J10" i="21"/>
  <c r="J236" i="5" s="1"/>
  <c r="G10" i="21"/>
  <c r="G236" i="5" s="1"/>
  <c r="V9" i="21"/>
  <c r="V235" i="5" s="1"/>
  <c r="S9" i="21"/>
  <c r="S235" i="5" s="1"/>
  <c r="P9" i="21"/>
  <c r="P235" i="5" s="1"/>
  <c r="M9" i="21"/>
  <c r="M235" i="5" s="1"/>
  <c r="J9" i="21"/>
  <c r="J235" i="5" s="1"/>
  <c r="G9" i="21"/>
  <c r="G235" i="5" s="1"/>
  <c r="V8" i="21"/>
  <c r="S8" i="21"/>
  <c r="P8" i="21"/>
  <c r="P234" i="5" s="1"/>
  <c r="M8" i="21"/>
  <c r="M234" i="5" s="1"/>
  <c r="J8" i="21"/>
  <c r="G8" i="21"/>
  <c r="P7" i="21"/>
  <c r="M7" i="21"/>
  <c r="V6" i="21"/>
  <c r="S6" i="21"/>
  <c r="P6" i="21"/>
  <c r="M6" i="21"/>
  <c r="J6" i="21"/>
  <c r="G6" i="21"/>
  <c r="V38" i="20"/>
  <c r="V232" i="5" s="1"/>
  <c r="S38" i="20"/>
  <c r="S232" i="5" s="1"/>
  <c r="P38" i="20"/>
  <c r="P232" i="5" s="1"/>
  <c r="M38" i="20"/>
  <c r="M232" i="5" s="1"/>
  <c r="J38" i="20"/>
  <c r="J232" i="5" s="1"/>
  <c r="G38" i="20"/>
  <c r="G232" i="5" s="1"/>
  <c r="V37" i="20"/>
  <c r="V231" i="5" s="1"/>
  <c r="S37" i="20"/>
  <c r="S231" i="5" s="1"/>
  <c r="P37" i="20"/>
  <c r="P231" i="5" s="1"/>
  <c r="M37" i="20"/>
  <c r="M231" i="5" s="1"/>
  <c r="J37" i="20"/>
  <c r="J231" i="5" s="1"/>
  <c r="G37" i="20"/>
  <c r="G231" i="5" s="1"/>
  <c r="V36" i="20"/>
  <c r="V230" i="5" s="1"/>
  <c r="S36" i="20"/>
  <c r="S230" i="5" s="1"/>
  <c r="P36" i="20"/>
  <c r="P230" i="5" s="1"/>
  <c r="M36" i="20"/>
  <c r="M230" i="5" s="1"/>
  <c r="J36" i="20"/>
  <c r="J230" i="5" s="1"/>
  <c r="G36" i="20"/>
  <c r="G230" i="5" s="1"/>
  <c r="V35" i="20"/>
  <c r="V229" i="5" s="1"/>
  <c r="S35" i="20"/>
  <c r="S229" i="5" s="1"/>
  <c r="P35" i="20"/>
  <c r="P229" i="5" s="1"/>
  <c r="M35" i="20"/>
  <c r="M229" i="5" s="1"/>
  <c r="J35" i="20"/>
  <c r="J229" i="5" s="1"/>
  <c r="G35" i="20"/>
  <c r="G229" i="5" s="1"/>
  <c r="V34" i="20"/>
  <c r="V228" i="5" s="1"/>
  <c r="S34" i="20"/>
  <c r="S228" i="5" s="1"/>
  <c r="P34" i="20"/>
  <c r="P228" i="5" s="1"/>
  <c r="M34" i="20"/>
  <c r="M228" i="5" s="1"/>
  <c r="J34" i="20"/>
  <c r="J228" i="5" s="1"/>
  <c r="G34" i="20"/>
  <c r="G228" i="5" s="1"/>
  <c r="V33" i="20"/>
  <c r="V227" i="5" s="1"/>
  <c r="S33" i="20"/>
  <c r="S227" i="5" s="1"/>
  <c r="P33" i="20"/>
  <c r="P227" i="5" s="1"/>
  <c r="M33" i="20"/>
  <c r="M227" i="5" s="1"/>
  <c r="J33" i="20"/>
  <c r="J227" i="5" s="1"/>
  <c r="G33" i="20"/>
  <c r="G227" i="5" s="1"/>
  <c r="V32" i="20"/>
  <c r="V226" i="5" s="1"/>
  <c r="S32" i="20"/>
  <c r="S226" i="5" s="1"/>
  <c r="P32" i="20"/>
  <c r="P226" i="5" s="1"/>
  <c r="M32" i="20"/>
  <c r="M226" i="5" s="1"/>
  <c r="J32" i="20"/>
  <c r="J226" i="5" s="1"/>
  <c r="G32" i="20"/>
  <c r="G226" i="5" s="1"/>
  <c r="V31" i="20"/>
  <c r="V225" i="5" s="1"/>
  <c r="S31" i="20"/>
  <c r="S225" i="5" s="1"/>
  <c r="P31" i="20"/>
  <c r="P225" i="5" s="1"/>
  <c r="M31" i="20"/>
  <c r="M225" i="5" s="1"/>
  <c r="J31" i="20"/>
  <c r="J225" i="5" s="1"/>
  <c r="G31" i="20"/>
  <c r="G225" i="5" s="1"/>
  <c r="V30" i="20"/>
  <c r="V224" i="5" s="1"/>
  <c r="S30" i="20"/>
  <c r="S224" i="5" s="1"/>
  <c r="P30" i="20"/>
  <c r="P224" i="5" s="1"/>
  <c r="M30" i="20"/>
  <c r="M224" i="5" s="1"/>
  <c r="J30" i="20"/>
  <c r="J224" i="5" s="1"/>
  <c r="G30" i="20"/>
  <c r="G224" i="5" s="1"/>
  <c r="V29" i="20"/>
  <c r="V223" i="5" s="1"/>
  <c r="S29" i="20"/>
  <c r="S223" i="5" s="1"/>
  <c r="P29" i="20"/>
  <c r="P223" i="5" s="1"/>
  <c r="M29" i="20"/>
  <c r="M223" i="5" s="1"/>
  <c r="J29" i="20"/>
  <c r="J223" i="5" s="1"/>
  <c r="G29" i="20"/>
  <c r="G223" i="5" s="1"/>
  <c r="V28" i="20"/>
  <c r="V222" i="5" s="1"/>
  <c r="S28" i="20"/>
  <c r="S222" i="5" s="1"/>
  <c r="P28" i="20"/>
  <c r="P222" i="5" s="1"/>
  <c r="M28" i="20"/>
  <c r="M222" i="5" s="1"/>
  <c r="J28" i="20"/>
  <c r="J222" i="5" s="1"/>
  <c r="G28" i="20"/>
  <c r="G222" i="5" s="1"/>
  <c r="V27" i="20"/>
  <c r="V221" i="5" s="1"/>
  <c r="S27" i="20"/>
  <c r="S221" i="5" s="1"/>
  <c r="P27" i="20"/>
  <c r="P221" i="5" s="1"/>
  <c r="M27" i="20"/>
  <c r="M221" i="5" s="1"/>
  <c r="J27" i="20"/>
  <c r="J221" i="5" s="1"/>
  <c r="G27" i="20"/>
  <c r="G221" i="5" s="1"/>
  <c r="V26" i="20"/>
  <c r="V220" i="5" s="1"/>
  <c r="S26" i="20"/>
  <c r="S220" i="5" s="1"/>
  <c r="P26" i="20"/>
  <c r="P220" i="5" s="1"/>
  <c r="M26" i="20"/>
  <c r="M220" i="5" s="1"/>
  <c r="J26" i="20"/>
  <c r="J220" i="5" s="1"/>
  <c r="G26" i="20"/>
  <c r="G220" i="5" s="1"/>
  <c r="V25" i="20"/>
  <c r="V219" i="5" s="1"/>
  <c r="S25" i="20"/>
  <c r="S219" i="5" s="1"/>
  <c r="P25" i="20"/>
  <c r="P219" i="5" s="1"/>
  <c r="M25" i="20"/>
  <c r="M219" i="5" s="1"/>
  <c r="J25" i="20"/>
  <c r="J219" i="5" s="1"/>
  <c r="G25" i="20"/>
  <c r="G219" i="5" s="1"/>
  <c r="V24" i="20"/>
  <c r="V218" i="5" s="1"/>
  <c r="S24" i="20"/>
  <c r="S218" i="5" s="1"/>
  <c r="P24" i="20"/>
  <c r="P218" i="5" s="1"/>
  <c r="M24" i="20"/>
  <c r="M218" i="5" s="1"/>
  <c r="J24" i="20"/>
  <c r="J218" i="5" s="1"/>
  <c r="G24" i="20"/>
  <c r="G218" i="5" s="1"/>
  <c r="V23" i="20"/>
  <c r="V217" i="5" s="1"/>
  <c r="S23" i="20"/>
  <c r="S217" i="5" s="1"/>
  <c r="P23" i="20"/>
  <c r="P217" i="5" s="1"/>
  <c r="M23" i="20"/>
  <c r="M217" i="5" s="1"/>
  <c r="J23" i="20"/>
  <c r="J217" i="5" s="1"/>
  <c r="G23" i="20"/>
  <c r="G217" i="5" s="1"/>
  <c r="V22" i="20"/>
  <c r="V216" i="5" s="1"/>
  <c r="S22" i="20"/>
  <c r="S216" i="5" s="1"/>
  <c r="P22" i="20"/>
  <c r="P216" i="5" s="1"/>
  <c r="M22" i="20"/>
  <c r="M216" i="5" s="1"/>
  <c r="J22" i="20"/>
  <c r="J216" i="5" s="1"/>
  <c r="G22" i="20"/>
  <c r="G216" i="5" s="1"/>
  <c r="V21" i="20"/>
  <c r="V215" i="5" s="1"/>
  <c r="S21" i="20"/>
  <c r="S215" i="5" s="1"/>
  <c r="P21" i="20"/>
  <c r="P215" i="5" s="1"/>
  <c r="M21" i="20"/>
  <c r="M215" i="5" s="1"/>
  <c r="J21" i="20"/>
  <c r="J215" i="5" s="1"/>
  <c r="G21" i="20"/>
  <c r="G215" i="5" s="1"/>
  <c r="V20" i="20"/>
  <c r="V214" i="5" s="1"/>
  <c r="S20" i="20"/>
  <c r="S214" i="5" s="1"/>
  <c r="P20" i="20"/>
  <c r="P214" i="5" s="1"/>
  <c r="M20" i="20"/>
  <c r="M214" i="5" s="1"/>
  <c r="J20" i="20"/>
  <c r="J214" i="5" s="1"/>
  <c r="G20" i="20"/>
  <c r="G214" i="5" s="1"/>
  <c r="V19" i="20"/>
  <c r="V213" i="5" s="1"/>
  <c r="S19" i="20"/>
  <c r="S213" i="5" s="1"/>
  <c r="P19" i="20"/>
  <c r="P213" i="5" s="1"/>
  <c r="M19" i="20"/>
  <c r="M213" i="5" s="1"/>
  <c r="J19" i="20"/>
  <c r="J213" i="5" s="1"/>
  <c r="G19" i="20"/>
  <c r="G213" i="5" s="1"/>
  <c r="V18" i="20"/>
  <c r="V212" i="5" s="1"/>
  <c r="S18" i="20"/>
  <c r="S212" i="5" s="1"/>
  <c r="P18" i="20"/>
  <c r="P212" i="5" s="1"/>
  <c r="M18" i="20"/>
  <c r="M212" i="5" s="1"/>
  <c r="J18" i="20"/>
  <c r="J212" i="5" s="1"/>
  <c r="G18" i="20"/>
  <c r="G212" i="5" s="1"/>
  <c r="V17" i="20"/>
  <c r="V211" i="5" s="1"/>
  <c r="S17" i="20"/>
  <c r="S211" i="5" s="1"/>
  <c r="P17" i="20"/>
  <c r="P211" i="5" s="1"/>
  <c r="M17" i="20"/>
  <c r="M211" i="5" s="1"/>
  <c r="J17" i="20"/>
  <c r="J211" i="5" s="1"/>
  <c r="G17" i="20"/>
  <c r="G211" i="5" s="1"/>
  <c r="V16" i="20"/>
  <c r="V210" i="5" s="1"/>
  <c r="S16" i="20"/>
  <c r="S210" i="5" s="1"/>
  <c r="P16" i="20"/>
  <c r="P210" i="5" s="1"/>
  <c r="M16" i="20"/>
  <c r="M210" i="5" s="1"/>
  <c r="J16" i="20"/>
  <c r="J210" i="5" s="1"/>
  <c r="G16" i="20"/>
  <c r="G210" i="5" s="1"/>
  <c r="V15" i="20"/>
  <c r="V209" i="5" s="1"/>
  <c r="S15" i="20"/>
  <c r="S209" i="5" s="1"/>
  <c r="P15" i="20"/>
  <c r="P209" i="5" s="1"/>
  <c r="M15" i="20"/>
  <c r="M209" i="5" s="1"/>
  <c r="J15" i="20"/>
  <c r="J209" i="5" s="1"/>
  <c r="G15" i="20"/>
  <c r="G209" i="5" s="1"/>
  <c r="V14" i="20"/>
  <c r="V208" i="5" s="1"/>
  <c r="S14" i="20"/>
  <c r="S208" i="5" s="1"/>
  <c r="P14" i="20"/>
  <c r="P208" i="5" s="1"/>
  <c r="M14" i="20"/>
  <c r="M208" i="5" s="1"/>
  <c r="J14" i="20"/>
  <c r="J208" i="5" s="1"/>
  <c r="G14" i="20"/>
  <c r="G208" i="5" s="1"/>
  <c r="V13" i="20"/>
  <c r="V207" i="5" s="1"/>
  <c r="S13" i="20"/>
  <c r="S207" i="5" s="1"/>
  <c r="P13" i="20"/>
  <c r="P207" i="5" s="1"/>
  <c r="M13" i="20"/>
  <c r="M207" i="5" s="1"/>
  <c r="J13" i="20"/>
  <c r="J207" i="5" s="1"/>
  <c r="G13" i="20"/>
  <c r="G207" i="5" s="1"/>
  <c r="V12" i="20"/>
  <c r="V206" i="5" s="1"/>
  <c r="S12" i="20"/>
  <c r="S206" i="5" s="1"/>
  <c r="P12" i="20"/>
  <c r="P206" i="5" s="1"/>
  <c r="M12" i="20"/>
  <c r="M206" i="5" s="1"/>
  <c r="J12" i="20"/>
  <c r="J206" i="5" s="1"/>
  <c r="G12" i="20"/>
  <c r="G206" i="5" s="1"/>
  <c r="V11" i="20"/>
  <c r="V205" i="5" s="1"/>
  <c r="S11" i="20"/>
  <c r="S205" i="5" s="1"/>
  <c r="P11" i="20"/>
  <c r="P205" i="5" s="1"/>
  <c r="M11" i="20"/>
  <c r="M205" i="5" s="1"/>
  <c r="J11" i="20"/>
  <c r="J205" i="5" s="1"/>
  <c r="G11" i="20"/>
  <c r="G205" i="5" s="1"/>
  <c r="V10" i="20"/>
  <c r="V204" i="5" s="1"/>
  <c r="S10" i="20"/>
  <c r="S204" i="5" s="1"/>
  <c r="P10" i="20"/>
  <c r="P204" i="5" s="1"/>
  <c r="M10" i="20"/>
  <c r="M204" i="5" s="1"/>
  <c r="J10" i="20"/>
  <c r="J204" i="5" s="1"/>
  <c r="G10" i="20"/>
  <c r="G204" i="5" s="1"/>
  <c r="V9" i="20"/>
  <c r="V203" i="5" s="1"/>
  <c r="S9" i="20"/>
  <c r="S203" i="5" s="1"/>
  <c r="P9" i="20"/>
  <c r="P203" i="5" s="1"/>
  <c r="M9" i="20"/>
  <c r="M203" i="5" s="1"/>
  <c r="J9" i="20"/>
  <c r="J203" i="5" s="1"/>
  <c r="G9" i="20"/>
  <c r="G203" i="5" s="1"/>
  <c r="V8" i="20"/>
  <c r="S8" i="20"/>
  <c r="P8" i="20"/>
  <c r="P202" i="5" s="1"/>
  <c r="M8" i="20"/>
  <c r="M202" i="5" s="1"/>
  <c r="J8" i="20"/>
  <c r="G8" i="20"/>
  <c r="P7" i="20"/>
  <c r="M7" i="20"/>
  <c r="P6" i="20"/>
  <c r="M6" i="20"/>
  <c r="V6" i="20"/>
  <c r="S6" i="20"/>
  <c r="J6" i="20"/>
  <c r="G6" i="20"/>
  <c r="V16" i="19"/>
  <c r="V200" i="5" s="1"/>
  <c r="S16" i="19"/>
  <c r="S200" i="5" s="1"/>
  <c r="P16" i="19"/>
  <c r="P200" i="5" s="1"/>
  <c r="M16" i="19"/>
  <c r="M200" i="5" s="1"/>
  <c r="J16" i="19"/>
  <c r="J200" i="5" s="1"/>
  <c r="G16" i="19"/>
  <c r="G200" i="5" s="1"/>
  <c r="V15" i="19"/>
  <c r="V199" i="5" s="1"/>
  <c r="S15" i="19"/>
  <c r="S199" i="5" s="1"/>
  <c r="P15" i="19"/>
  <c r="P199" i="5" s="1"/>
  <c r="M15" i="19"/>
  <c r="M199" i="5" s="1"/>
  <c r="J15" i="19"/>
  <c r="J199" i="5" s="1"/>
  <c r="G15" i="19"/>
  <c r="G199" i="5" s="1"/>
  <c r="V14" i="19"/>
  <c r="V198" i="5" s="1"/>
  <c r="S14" i="19"/>
  <c r="S198" i="5" s="1"/>
  <c r="P14" i="19"/>
  <c r="P198" i="5" s="1"/>
  <c r="M14" i="19"/>
  <c r="M198" i="5" s="1"/>
  <c r="J14" i="19"/>
  <c r="J198" i="5" s="1"/>
  <c r="G14" i="19"/>
  <c r="G198" i="5" s="1"/>
  <c r="V13" i="19"/>
  <c r="V197" i="5" s="1"/>
  <c r="S13" i="19"/>
  <c r="S197" i="5" s="1"/>
  <c r="P13" i="19"/>
  <c r="P197" i="5" s="1"/>
  <c r="M13" i="19"/>
  <c r="M197" i="5" s="1"/>
  <c r="J13" i="19"/>
  <c r="J197" i="5" s="1"/>
  <c r="G13" i="19"/>
  <c r="G197" i="5" s="1"/>
  <c r="V12" i="19"/>
  <c r="V196" i="5" s="1"/>
  <c r="S12" i="19"/>
  <c r="S196" i="5" s="1"/>
  <c r="P12" i="19"/>
  <c r="P196" i="5" s="1"/>
  <c r="M12" i="19"/>
  <c r="M196" i="5" s="1"/>
  <c r="J12" i="19"/>
  <c r="J196" i="5" s="1"/>
  <c r="G12" i="19"/>
  <c r="G196" i="5" s="1"/>
  <c r="V11" i="19"/>
  <c r="V195" i="5" s="1"/>
  <c r="S11" i="19"/>
  <c r="S195" i="5" s="1"/>
  <c r="P11" i="19"/>
  <c r="P195" i="5" s="1"/>
  <c r="M11" i="19"/>
  <c r="M195" i="5" s="1"/>
  <c r="J11" i="19"/>
  <c r="J195" i="5" s="1"/>
  <c r="G11" i="19"/>
  <c r="G195" i="5" s="1"/>
  <c r="V10" i="19"/>
  <c r="V194" i="5" s="1"/>
  <c r="S10" i="19"/>
  <c r="S194" i="5" s="1"/>
  <c r="P10" i="19"/>
  <c r="P194" i="5" s="1"/>
  <c r="M10" i="19"/>
  <c r="M194" i="5" s="1"/>
  <c r="J10" i="19"/>
  <c r="J194" i="5" s="1"/>
  <c r="G10" i="19"/>
  <c r="G194" i="5" s="1"/>
  <c r="V9" i="19"/>
  <c r="V193" i="5" s="1"/>
  <c r="S9" i="19"/>
  <c r="S193" i="5" s="1"/>
  <c r="P9" i="19"/>
  <c r="P193" i="5" s="1"/>
  <c r="M9" i="19"/>
  <c r="M193" i="5" s="1"/>
  <c r="J9" i="19"/>
  <c r="J193" i="5" s="1"/>
  <c r="G9" i="19"/>
  <c r="G193" i="5" s="1"/>
  <c r="V8" i="19"/>
  <c r="S8" i="19"/>
  <c r="P8" i="19"/>
  <c r="P192" i="5" s="1"/>
  <c r="M8" i="19"/>
  <c r="J8" i="19"/>
  <c r="G8" i="19"/>
  <c r="S6" i="19"/>
  <c r="P6" i="19"/>
  <c r="G6" i="19"/>
  <c r="V6" i="19"/>
  <c r="M6" i="19"/>
  <c r="J6" i="19"/>
  <c r="V14" i="18"/>
  <c r="V190" i="5" s="1"/>
  <c r="S14" i="18"/>
  <c r="S190" i="5" s="1"/>
  <c r="P14" i="18"/>
  <c r="P190" i="5" s="1"/>
  <c r="M14" i="18"/>
  <c r="M190" i="5" s="1"/>
  <c r="J14" i="18"/>
  <c r="J190" i="5" s="1"/>
  <c r="G14" i="18"/>
  <c r="G190" i="5" s="1"/>
  <c r="V13" i="18"/>
  <c r="V189" i="5" s="1"/>
  <c r="S13" i="18"/>
  <c r="S189" i="5" s="1"/>
  <c r="P13" i="18"/>
  <c r="P189" i="5" s="1"/>
  <c r="M13" i="18"/>
  <c r="M189" i="5" s="1"/>
  <c r="J13" i="18"/>
  <c r="J189" i="5" s="1"/>
  <c r="G13" i="18"/>
  <c r="G189" i="5" s="1"/>
  <c r="V12" i="18"/>
  <c r="V188" i="5" s="1"/>
  <c r="S12" i="18"/>
  <c r="S188" i="5" s="1"/>
  <c r="P12" i="18"/>
  <c r="P188" i="5" s="1"/>
  <c r="M12" i="18"/>
  <c r="M188" i="5" s="1"/>
  <c r="J12" i="18"/>
  <c r="J188" i="5" s="1"/>
  <c r="G12" i="18"/>
  <c r="G188" i="5" s="1"/>
  <c r="V11" i="18"/>
  <c r="V187" i="5" s="1"/>
  <c r="S11" i="18"/>
  <c r="S187" i="5" s="1"/>
  <c r="P11" i="18"/>
  <c r="P187" i="5" s="1"/>
  <c r="M11" i="18"/>
  <c r="M187" i="5" s="1"/>
  <c r="J11" i="18"/>
  <c r="J187" i="5" s="1"/>
  <c r="G11" i="18"/>
  <c r="G187" i="5" s="1"/>
  <c r="V10" i="18"/>
  <c r="V186" i="5" s="1"/>
  <c r="S10" i="18"/>
  <c r="S186" i="5" s="1"/>
  <c r="P10" i="18"/>
  <c r="P186" i="5" s="1"/>
  <c r="M10" i="18"/>
  <c r="M186" i="5" s="1"/>
  <c r="J10" i="18"/>
  <c r="J186" i="5" s="1"/>
  <c r="G10" i="18"/>
  <c r="G186" i="5" s="1"/>
  <c r="V9" i="18"/>
  <c r="V185" i="5" s="1"/>
  <c r="S9" i="18"/>
  <c r="S185" i="5" s="1"/>
  <c r="P9" i="18"/>
  <c r="P185" i="5" s="1"/>
  <c r="M9" i="18"/>
  <c r="M185" i="5" s="1"/>
  <c r="J9" i="18"/>
  <c r="J185" i="5" s="1"/>
  <c r="G9" i="18"/>
  <c r="G185" i="5" s="1"/>
  <c r="V8" i="18"/>
  <c r="S8" i="18"/>
  <c r="P8" i="18"/>
  <c r="M8" i="18"/>
  <c r="J8" i="18"/>
  <c r="G8" i="18"/>
  <c r="V6" i="18"/>
  <c r="M6" i="18"/>
  <c r="J6" i="18"/>
  <c r="S6" i="18"/>
  <c r="P6" i="18"/>
  <c r="G6" i="18"/>
  <c r="V32" i="17"/>
  <c r="V182" i="5" s="1"/>
  <c r="S32" i="17"/>
  <c r="S182" i="5" s="1"/>
  <c r="P32" i="17"/>
  <c r="P182" i="5" s="1"/>
  <c r="M32" i="17"/>
  <c r="M182" i="5" s="1"/>
  <c r="J32" i="17"/>
  <c r="J182" i="5" s="1"/>
  <c r="G32" i="17"/>
  <c r="G182" i="5" s="1"/>
  <c r="V31" i="17"/>
  <c r="V181" i="5" s="1"/>
  <c r="S31" i="17"/>
  <c r="S181" i="5" s="1"/>
  <c r="P31" i="17"/>
  <c r="P181" i="5" s="1"/>
  <c r="M31" i="17"/>
  <c r="M181" i="5" s="1"/>
  <c r="J31" i="17"/>
  <c r="J181" i="5" s="1"/>
  <c r="G31" i="17"/>
  <c r="G181" i="5" s="1"/>
  <c r="V30" i="17"/>
  <c r="V180" i="5" s="1"/>
  <c r="S30" i="17"/>
  <c r="S180" i="5" s="1"/>
  <c r="P30" i="17"/>
  <c r="P180" i="5" s="1"/>
  <c r="M30" i="17"/>
  <c r="M180" i="5" s="1"/>
  <c r="J30" i="17"/>
  <c r="J180" i="5" s="1"/>
  <c r="G30" i="17"/>
  <c r="G180" i="5" s="1"/>
  <c r="V29" i="17"/>
  <c r="V179" i="5" s="1"/>
  <c r="S29" i="17"/>
  <c r="S179" i="5" s="1"/>
  <c r="P29" i="17"/>
  <c r="P179" i="5" s="1"/>
  <c r="M29" i="17"/>
  <c r="M179" i="5" s="1"/>
  <c r="J29" i="17"/>
  <c r="J179" i="5" s="1"/>
  <c r="G29" i="17"/>
  <c r="G179" i="5" s="1"/>
  <c r="V28" i="17"/>
  <c r="V178" i="5" s="1"/>
  <c r="S28" i="17"/>
  <c r="S178" i="5" s="1"/>
  <c r="P28" i="17"/>
  <c r="P178" i="5" s="1"/>
  <c r="M28" i="17"/>
  <c r="M178" i="5" s="1"/>
  <c r="J28" i="17"/>
  <c r="J178" i="5" s="1"/>
  <c r="G28" i="17"/>
  <c r="G178" i="5" s="1"/>
  <c r="V27" i="17"/>
  <c r="V177" i="5" s="1"/>
  <c r="S27" i="17"/>
  <c r="S177" i="5" s="1"/>
  <c r="P27" i="17"/>
  <c r="P177" i="5" s="1"/>
  <c r="M27" i="17"/>
  <c r="M177" i="5" s="1"/>
  <c r="J27" i="17"/>
  <c r="J177" i="5" s="1"/>
  <c r="G27" i="17"/>
  <c r="G177" i="5" s="1"/>
  <c r="V26" i="17"/>
  <c r="V176" i="5" s="1"/>
  <c r="S26" i="17"/>
  <c r="S176" i="5" s="1"/>
  <c r="P26" i="17"/>
  <c r="P176" i="5" s="1"/>
  <c r="M26" i="17"/>
  <c r="M176" i="5" s="1"/>
  <c r="J26" i="17"/>
  <c r="J176" i="5" s="1"/>
  <c r="G26" i="17"/>
  <c r="G176" i="5" s="1"/>
  <c r="V25" i="17"/>
  <c r="V175" i="5" s="1"/>
  <c r="S25" i="17"/>
  <c r="S175" i="5" s="1"/>
  <c r="P25" i="17"/>
  <c r="P175" i="5" s="1"/>
  <c r="M25" i="17"/>
  <c r="M175" i="5" s="1"/>
  <c r="J25" i="17"/>
  <c r="J175" i="5" s="1"/>
  <c r="G25" i="17"/>
  <c r="G175" i="5" s="1"/>
  <c r="V24" i="17"/>
  <c r="V174" i="5" s="1"/>
  <c r="S24" i="17"/>
  <c r="S174" i="5" s="1"/>
  <c r="P24" i="17"/>
  <c r="P174" i="5" s="1"/>
  <c r="M24" i="17"/>
  <c r="M174" i="5" s="1"/>
  <c r="J24" i="17"/>
  <c r="J174" i="5" s="1"/>
  <c r="G24" i="17"/>
  <c r="G174" i="5" s="1"/>
  <c r="V23" i="17"/>
  <c r="V173" i="5" s="1"/>
  <c r="S23" i="17"/>
  <c r="S173" i="5" s="1"/>
  <c r="P23" i="17"/>
  <c r="P173" i="5" s="1"/>
  <c r="M23" i="17"/>
  <c r="M173" i="5" s="1"/>
  <c r="J23" i="17"/>
  <c r="J173" i="5" s="1"/>
  <c r="G23" i="17"/>
  <c r="G173" i="5" s="1"/>
  <c r="V22" i="17"/>
  <c r="V172" i="5" s="1"/>
  <c r="S22" i="17"/>
  <c r="S172" i="5" s="1"/>
  <c r="P22" i="17"/>
  <c r="P172" i="5" s="1"/>
  <c r="M22" i="17"/>
  <c r="M172" i="5" s="1"/>
  <c r="J22" i="17"/>
  <c r="J172" i="5" s="1"/>
  <c r="G22" i="17"/>
  <c r="G172" i="5" s="1"/>
  <c r="V21" i="17"/>
  <c r="V171" i="5" s="1"/>
  <c r="S21" i="17"/>
  <c r="S171" i="5" s="1"/>
  <c r="P21" i="17"/>
  <c r="P171" i="5" s="1"/>
  <c r="M21" i="17"/>
  <c r="M171" i="5" s="1"/>
  <c r="J21" i="17"/>
  <c r="J171" i="5" s="1"/>
  <c r="G21" i="17"/>
  <c r="G171" i="5" s="1"/>
  <c r="V20" i="17"/>
  <c r="V170" i="5" s="1"/>
  <c r="S20" i="17"/>
  <c r="S170" i="5" s="1"/>
  <c r="P20" i="17"/>
  <c r="P170" i="5" s="1"/>
  <c r="M20" i="17"/>
  <c r="M170" i="5" s="1"/>
  <c r="J20" i="17"/>
  <c r="J170" i="5" s="1"/>
  <c r="G20" i="17"/>
  <c r="G170" i="5" s="1"/>
  <c r="V19" i="17"/>
  <c r="V169" i="5" s="1"/>
  <c r="S19" i="17"/>
  <c r="S169" i="5" s="1"/>
  <c r="P19" i="17"/>
  <c r="P169" i="5" s="1"/>
  <c r="M19" i="17"/>
  <c r="M169" i="5" s="1"/>
  <c r="J19" i="17"/>
  <c r="J169" i="5" s="1"/>
  <c r="G19" i="17"/>
  <c r="G169" i="5" s="1"/>
  <c r="V18" i="17"/>
  <c r="V168" i="5" s="1"/>
  <c r="S18" i="17"/>
  <c r="S168" i="5" s="1"/>
  <c r="P18" i="17"/>
  <c r="P168" i="5" s="1"/>
  <c r="M18" i="17"/>
  <c r="M168" i="5" s="1"/>
  <c r="J18" i="17"/>
  <c r="J168" i="5" s="1"/>
  <c r="G18" i="17"/>
  <c r="G168" i="5" s="1"/>
  <c r="V17" i="17"/>
  <c r="V167" i="5" s="1"/>
  <c r="S17" i="17"/>
  <c r="S167" i="5" s="1"/>
  <c r="P17" i="17"/>
  <c r="P167" i="5" s="1"/>
  <c r="M17" i="17"/>
  <c r="M167" i="5" s="1"/>
  <c r="J17" i="17"/>
  <c r="J167" i="5" s="1"/>
  <c r="G17" i="17"/>
  <c r="G167" i="5" s="1"/>
  <c r="V16" i="17"/>
  <c r="V166" i="5" s="1"/>
  <c r="S16" i="17"/>
  <c r="S166" i="5" s="1"/>
  <c r="P16" i="17"/>
  <c r="P166" i="5" s="1"/>
  <c r="M16" i="17"/>
  <c r="M166" i="5" s="1"/>
  <c r="J16" i="17"/>
  <c r="J166" i="5" s="1"/>
  <c r="G16" i="17"/>
  <c r="G166" i="5" s="1"/>
  <c r="V15" i="17"/>
  <c r="V165" i="5" s="1"/>
  <c r="S15" i="17"/>
  <c r="S165" i="5" s="1"/>
  <c r="P15" i="17"/>
  <c r="P165" i="5" s="1"/>
  <c r="M15" i="17"/>
  <c r="M165" i="5" s="1"/>
  <c r="J15" i="17"/>
  <c r="J165" i="5" s="1"/>
  <c r="G15" i="17"/>
  <c r="G165" i="5" s="1"/>
  <c r="V14" i="17"/>
  <c r="V164" i="5" s="1"/>
  <c r="S14" i="17"/>
  <c r="S164" i="5" s="1"/>
  <c r="P14" i="17"/>
  <c r="P164" i="5" s="1"/>
  <c r="M14" i="17"/>
  <c r="M164" i="5" s="1"/>
  <c r="J14" i="17"/>
  <c r="J164" i="5" s="1"/>
  <c r="G14" i="17"/>
  <c r="G164" i="5" s="1"/>
  <c r="V13" i="17"/>
  <c r="V163" i="5" s="1"/>
  <c r="S13" i="17"/>
  <c r="S163" i="5" s="1"/>
  <c r="P13" i="17"/>
  <c r="P163" i="5" s="1"/>
  <c r="M13" i="17"/>
  <c r="M163" i="5" s="1"/>
  <c r="J13" i="17"/>
  <c r="J163" i="5" s="1"/>
  <c r="G13" i="17"/>
  <c r="G163" i="5" s="1"/>
  <c r="V12" i="17"/>
  <c r="V162" i="5" s="1"/>
  <c r="S12" i="17"/>
  <c r="S162" i="5" s="1"/>
  <c r="P12" i="17"/>
  <c r="P162" i="5" s="1"/>
  <c r="M12" i="17"/>
  <c r="M162" i="5" s="1"/>
  <c r="J12" i="17"/>
  <c r="J162" i="5" s="1"/>
  <c r="G12" i="17"/>
  <c r="G162" i="5" s="1"/>
  <c r="V11" i="17"/>
  <c r="V161" i="5" s="1"/>
  <c r="S11" i="17"/>
  <c r="S161" i="5" s="1"/>
  <c r="P11" i="17"/>
  <c r="P161" i="5" s="1"/>
  <c r="M11" i="17"/>
  <c r="M161" i="5" s="1"/>
  <c r="J11" i="17"/>
  <c r="J161" i="5" s="1"/>
  <c r="G11" i="17"/>
  <c r="G161" i="5" s="1"/>
  <c r="V10" i="17"/>
  <c r="V160" i="5" s="1"/>
  <c r="S10" i="17"/>
  <c r="S160" i="5" s="1"/>
  <c r="P10" i="17"/>
  <c r="P160" i="5" s="1"/>
  <c r="M10" i="17"/>
  <c r="M160" i="5" s="1"/>
  <c r="J10" i="17"/>
  <c r="J160" i="5" s="1"/>
  <c r="G10" i="17"/>
  <c r="G160" i="5" s="1"/>
  <c r="V9" i="17"/>
  <c r="S9" i="17"/>
  <c r="P9" i="17"/>
  <c r="M9" i="17"/>
  <c r="J9" i="17"/>
  <c r="G9" i="17"/>
  <c r="S7" i="17"/>
  <c r="P7" i="17"/>
  <c r="M7" i="17"/>
  <c r="V7" i="17"/>
  <c r="J7" i="17"/>
  <c r="G7" i="17"/>
  <c r="P6" i="17"/>
  <c r="M6" i="17"/>
  <c r="V6" i="17"/>
  <c r="S6" i="17"/>
  <c r="J6" i="17"/>
  <c r="G6" i="17"/>
  <c r="V10" i="16"/>
  <c r="V156" i="5" s="1"/>
  <c r="S10" i="16"/>
  <c r="S156" i="5" s="1"/>
  <c r="P10" i="16"/>
  <c r="P156" i="5" s="1"/>
  <c r="M10" i="16"/>
  <c r="M156" i="5" s="1"/>
  <c r="J10" i="16"/>
  <c r="J156" i="5" s="1"/>
  <c r="G10" i="16"/>
  <c r="G156" i="5" s="1"/>
  <c r="V9" i="16"/>
  <c r="V155" i="5" s="1"/>
  <c r="S9" i="16"/>
  <c r="S155" i="5" s="1"/>
  <c r="P9" i="16"/>
  <c r="P155" i="5" s="1"/>
  <c r="M9" i="16"/>
  <c r="M155" i="5" s="1"/>
  <c r="J9" i="16"/>
  <c r="J155" i="5" s="1"/>
  <c r="G9" i="16"/>
  <c r="G155" i="5" s="1"/>
  <c r="V8" i="16"/>
  <c r="S8" i="16"/>
  <c r="P8" i="16"/>
  <c r="M8" i="16"/>
  <c r="J8" i="16"/>
  <c r="G8" i="16"/>
  <c r="G154" i="5" s="1"/>
  <c r="V6" i="16"/>
  <c r="S6" i="16"/>
  <c r="J6" i="16"/>
  <c r="G6" i="16"/>
  <c r="P6" i="16"/>
  <c r="M6" i="16"/>
  <c r="V10" i="15"/>
  <c r="V152" i="5" s="1"/>
  <c r="S10" i="15"/>
  <c r="S152" i="5" s="1"/>
  <c r="P10" i="15"/>
  <c r="P152" i="5" s="1"/>
  <c r="M10" i="15"/>
  <c r="M152" i="5" s="1"/>
  <c r="J10" i="15"/>
  <c r="J152" i="5" s="1"/>
  <c r="G10" i="15"/>
  <c r="G152" i="5" s="1"/>
  <c r="V9" i="15"/>
  <c r="V151" i="5" s="1"/>
  <c r="S9" i="15"/>
  <c r="S151" i="5" s="1"/>
  <c r="P9" i="15"/>
  <c r="P151" i="5" s="1"/>
  <c r="M9" i="15"/>
  <c r="M151" i="5" s="1"/>
  <c r="J9" i="15"/>
  <c r="J151" i="5" s="1"/>
  <c r="G9" i="15"/>
  <c r="G151" i="5" s="1"/>
  <c r="V8" i="15"/>
  <c r="S8" i="15"/>
  <c r="P8" i="15"/>
  <c r="P150" i="5" s="1"/>
  <c r="M8" i="15"/>
  <c r="M150" i="5" s="1"/>
  <c r="J8" i="15"/>
  <c r="G8" i="15"/>
  <c r="P7" i="15"/>
  <c r="M7" i="15"/>
  <c r="P6" i="15"/>
  <c r="M6" i="15"/>
  <c r="V6" i="15"/>
  <c r="S6" i="15"/>
  <c r="J6" i="15"/>
  <c r="G6" i="15"/>
  <c r="V26" i="14"/>
  <c r="V148" i="5" s="1"/>
  <c r="S26" i="14"/>
  <c r="S148" i="5" s="1"/>
  <c r="P26" i="14"/>
  <c r="P148" i="5" s="1"/>
  <c r="M26" i="14"/>
  <c r="M148" i="5" s="1"/>
  <c r="J26" i="14"/>
  <c r="J148" i="5" s="1"/>
  <c r="G26" i="14"/>
  <c r="G148" i="5" s="1"/>
  <c r="V25" i="14"/>
  <c r="V147" i="5" s="1"/>
  <c r="S25" i="14"/>
  <c r="S147" i="5" s="1"/>
  <c r="P25" i="14"/>
  <c r="P147" i="5" s="1"/>
  <c r="M25" i="14"/>
  <c r="M147" i="5" s="1"/>
  <c r="J25" i="14"/>
  <c r="J147" i="5" s="1"/>
  <c r="G25" i="14"/>
  <c r="G147" i="5" s="1"/>
  <c r="V24" i="14"/>
  <c r="V146" i="5" s="1"/>
  <c r="S24" i="14"/>
  <c r="S146" i="5" s="1"/>
  <c r="P24" i="14"/>
  <c r="P146" i="5" s="1"/>
  <c r="M24" i="14"/>
  <c r="M146" i="5" s="1"/>
  <c r="J24" i="14"/>
  <c r="J146" i="5" s="1"/>
  <c r="G24" i="14"/>
  <c r="G146" i="5" s="1"/>
  <c r="V23" i="14"/>
  <c r="V145" i="5" s="1"/>
  <c r="S23" i="14"/>
  <c r="S145" i="5" s="1"/>
  <c r="P23" i="14"/>
  <c r="P145" i="5" s="1"/>
  <c r="M23" i="14"/>
  <c r="M145" i="5" s="1"/>
  <c r="J23" i="14"/>
  <c r="J145" i="5" s="1"/>
  <c r="G23" i="14"/>
  <c r="G145" i="5" s="1"/>
  <c r="V22" i="14"/>
  <c r="V144" i="5" s="1"/>
  <c r="S22" i="14"/>
  <c r="S144" i="5" s="1"/>
  <c r="P22" i="14"/>
  <c r="P144" i="5" s="1"/>
  <c r="M22" i="14"/>
  <c r="M144" i="5" s="1"/>
  <c r="J22" i="14"/>
  <c r="J144" i="5" s="1"/>
  <c r="G22" i="14"/>
  <c r="G144" i="5" s="1"/>
  <c r="V21" i="14"/>
  <c r="V143" i="5" s="1"/>
  <c r="S21" i="14"/>
  <c r="S143" i="5" s="1"/>
  <c r="P21" i="14"/>
  <c r="P143" i="5" s="1"/>
  <c r="M21" i="14"/>
  <c r="M143" i="5" s="1"/>
  <c r="J21" i="14"/>
  <c r="J143" i="5" s="1"/>
  <c r="G21" i="14"/>
  <c r="G143" i="5" s="1"/>
  <c r="V20" i="14"/>
  <c r="V142" i="5" s="1"/>
  <c r="S20" i="14"/>
  <c r="S142" i="5" s="1"/>
  <c r="P20" i="14"/>
  <c r="P142" i="5" s="1"/>
  <c r="M20" i="14"/>
  <c r="M142" i="5" s="1"/>
  <c r="J20" i="14"/>
  <c r="J142" i="5" s="1"/>
  <c r="G20" i="14"/>
  <c r="G142" i="5" s="1"/>
  <c r="V19" i="14"/>
  <c r="V141" i="5" s="1"/>
  <c r="S19" i="14"/>
  <c r="S141" i="5" s="1"/>
  <c r="P19" i="14"/>
  <c r="P141" i="5" s="1"/>
  <c r="M19" i="14"/>
  <c r="M141" i="5" s="1"/>
  <c r="J19" i="14"/>
  <c r="J141" i="5" s="1"/>
  <c r="G19" i="14"/>
  <c r="G141" i="5" s="1"/>
  <c r="V18" i="14"/>
  <c r="V140" i="5" s="1"/>
  <c r="S18" i="14"/>
  <c r="S140" i="5" s="1"/>
  <c r="P18" i="14"/>
  <c r="P140" i="5" s="1"/>
  <c r="M18" i="14"/>
  <c r="M140" i="5" s="1"/>
  <c r="J18" i="14"/>
  <c r="J140" i="5" s="1"/>
  <c r="G18" i="14"/>
  <c r="G140" i="5" s="1"/>
  <c r="V17" i="14"/>
  <c r="V139" i="5" s="1"/>
  <c r="S17" i="14"/>
  <c r="S139" i="5" s="1"/>
  <c r="P17" i="14"/>
  <c r="P139" i="5" s="1"/>
  <c r="M17" i="14"/>
  <c r="M139" i="5" s="1"/>
  <c r="J17" i="14"/>
  <c r="J139" i="5" s="1"/>
  <c r="G17" i="14"/>
  <c r="G139" i="5" s="1"/>
  <c r="V16" i="14"/>
  <c r="V138" i="5" s="1"/>
  <c r="S16" i="14"/>
  <c r="S138" i="5" s="1"/>
  <c r="P16" i="14"/>
  <c r="P138" i="5" s="1"/>
  <c r="M16" i="14"/>
  <c r="M138" i="5" s="1"/>
  <c r="J16" i="14"/>
  <c r="J138" i="5" s="1"/>
  <c r="G16" i="14"/>
  <c r="G138" i="5" s="1"/>
  <c r="V15" i="14"/>
  <c r="V137" i="5" s="1"/>
  <c r="S15" i="14"/>
  <c r="S137" i="5" s="1"/>
  <c r="P15" i="14"/>
  <c r="P137" i="5" s="1"/>
  <c r="M15" i="14"/>
  <c r="M137" i="5" s="1"/>
  <c r="J15" i="14"/>
  <c r="J137" i="5" s="1"/>
  <c r="G15" i="14"/>
  <c r="G137" i="5" s="1"/>
  <c r="V14" i="14"/>
  <c r="V136" i="5" s="1"/>
  <c r="S14" i="14"/>
  <c r="S136" i="5" s="1"/>
  <c r="P14" i="14"/>
  <c r="P136" i="5" s="1"/>
  <c r="M14" i="14"/>
  <c r="M136" i="5" s="1"/>
  <c r="J14" i="14"/>
  <c r="J136" i="5" s="1"/>
  <c r="G14" i="14"/>
  <c r="G136" i="5" s="1"/>
  <c r="V13" i="14"/>
  <c r="V135" i="5" s="1"/>
  <c r="S13" i="14"/>
  <c r="S135" i="5" s="1"/>
  <c r="P13" i="14"/>
  <c r="P135" i="5" s="1"/>
  <c r="M13" i="14"/>
  <c r="M135" i="5" s="1"/>
  <c r="J13" i="14"/>
  <c r="J135" i="5" s="1"/>
  <c r="G13" i="14"/>
  <c r="G135" i="5" s="1"/>
  <c r="V12" i="14"/>
  <c r="V134" i="5" s="1"/>
  <c r="S12" i="14"/>
  <c r="S134" i="5" s="1"/>
  <c r="P12" i="14"/>
  <c r="P134" i="5" s="1"/>
  <c r="M12" i="14"/>
  <c r="M134" i="5" s="1"/>
  <c r="J12" i="14"/>
  <c r="J134" i="5" s="1"/>
  <c r="G12" i="14"/>
  <c r="G134" i="5" s="1"/>
  <c r="V11" i="14"/>
  <c r="V133" i="5" s="1"/>
  <c r="S11" i="14"/>
  <c r="S133" i="5" s="1"/>
  <c r="P11" i="14"/>
  <c r="P133" i="5" s="1"/>
  <c r="M11" i="14"/>
  <c r="M133" i="5" s="1"/>
  <c r="J11" i="14"/>
  <c r="J133" i="5" s="1"/>
  <c r="G11" i="14"/>
  <c r="G133" i="5" s="1"/>
  <c r="V10" i="14"/>
  <c r="V132" i="5" s="1"/>
  <c r="S10" i="14"/>
  <c r="S132" i="5" s="1"/>
  <c r="P10" i="14"/>
  <c r="P132" i="5" s="1"/>
  <c r="M10" i="14"/>
  <c r="M132" i="5" s="1"/>
  <c r="J10" i="14"/>
  <c r="J132" i="5" s="1"/>
  <c r="G10" i="14"/>
  <c r="G132" i="5" s="1"/>
  <c r="V9" i="14"/>
  <c r="V131" i="5" s="1"/>
  <c r="S9" i="14"/>
  <c r="S131" i="5" s="1"/>
  <c r="P9" i="14"/>
  <c r="P131" i="5" s="1"/>
  <c r="M9" i="14"/>
  <c r="M131" i="5" s="1"/>
  <c r="J9" i="14"/>
  <c r="J131" i="5" s="1"/>
  <c r="G9" i="14"/>
  <c r="G131" i="5" s="1"/>
  <c r="V8" i="14"/>
  <c r="S8" i="14"/>
  <c r="P8" i="14"/>
  <c r="P130" i="5" s="1"/>
  <c r="M8" i="14"/>
  <c r="J8" i="14"/>
  <c r="G8" i="14"/>
  <c r="P7" i="14"/>
  <c r="S6" i="14"/>
  <c r="P6" i="14"/>
  <c r="G6" i="14"/>
  <c r="V6" i="14"/>
  <c r="M6" i="14"/>
  <c r="J6" i="14"/>
  <c r="V19" i="13"/>
  <c r="V128" i="5" s="1"/>
  <c r="S19" i="13"/>
  <c r="S128" i="5" s="1"/>
  <c r="P19" i="13"/>
  <c r="P128" i="5" s="1"/>
  <c r="M19" i="13"/>
  <c r="M128" i="5" s="1"/>
  <c r="J19" i="13"/>
  <c r="J128" i="5" s="1"/>
  <c r="G19" i="13"/>
  <c r="G128" i="5" s="1"/>
  <c r="V18" i="13"/>
  <c r="V127" i="5" s="1"/>
  <c r="S18" i="13"/>
  <c r="S127" i="5" s="1"/>
  <c r="P18" i="13"/>
  <c r="P127" i="5" s="1"/>
  <c r="M18" i="13"/>
  <c r="M127" i="5" s="1"/>
  <c r="J18" i="13"/>
  <c r="J127" i="5" s="1"/>
  <c r="G18" i="13"/>
  <c r="G127" i="5" s="1"/>
  <c r="V17" i="13"/>
  <c r="V126" i="5" s="1"/>
  <c r="S17" i="13"/>
  <c r="S126" i="5" s="1"/>
  <c r="P17" i="13"/>
  <c r="P126" i="5" s="1"/>
  <c r="M17" i="13"/>
  <c r="M126" i="5" s="1"/>
  <c r="J17" i="13"/>
  <c r="J126" i="5" s="1"/>
  <c r="G17" i="13"/>
  <c r="G126" i="5" s="1"/>
  <c r="V16" i="13"/>
  <c r="V125" i="5" s="1"/>
  <c r="S16" i="13"/>
  <c r="S125" i="5" s="1"/>
  <c r="P16" i="13"/>
  <c r="P125" i="5" s="1"/>
  <c r="M16" i="13"/>
  <c r="M125" i="5" s="1"/>
  <c r="J16" i="13"/>
  <c r="J125" i="5" s="1"/>
  <c r="G16" i="13"/>
  <c r="G125" i="5" s="1"/>
  <c r="V15" i="13"/>
  <c r="V124" i="5" s="1"/>
  <c r="S15" i="13"/>
  <c r="S124" i="5" s="1"/>
  <c r="P15" i="13"/>
  <c r="P124" i="5" s="1"/>
  <c r="M15" i="13"/>
  <c r="M124" i="5" s="1"/>
  <c r="J15" i="13"/>
  <c r="J124" i="5" s="1"/>
  <c r="G15" i="13"/>
  <c r="G124" i="5" s="1"/>
  <c r="V14" i="13"/>
  <c r="V123" i="5" s="1"/>
  <c r="S14" i="13"/>
  <c r="S123" i="5" s="1"/>
  <c r="P14" i="13"/>
  <c r="P123" i="5" s="1"/>
  <c r="M14" i="13"/>
  <c r="M123" i="5" s="1"/>
  <c r="J14" i="13"/>
  <c r="J123" i="5" s="1"/>
  <c r="G14" i="13"/>
  <c r="G123" i="5" s="1"/>
  <c r="V13" i="13"/>
  <c r="V122" i="5" s="1"/>
  <c r="S13" i="13"/>
  <c r="S122" i="5" s="1"/>
  <c r="P13" i="13"/>
  <c r="P122" i="5" s="1"/>
  <c r="M13" i="13"/>
  <c r="M122" i="5" s="1"/>
  <c r="J13" i="13"/>
  <c r="J122" i="5" s="1"/>
  <c r="G13" i="13"/>
  <c r="G122" i="5" s="1"/>
  <c r="V12" i="13"/>
  <c r="V121" i="5" s="1"/>
  <c r="S12" i="13"/>
  <c r="S121" i="5" s="1"/>
  <c r="P12" i="13"/>
  <c r="P121" i="5" s="1"/>
  <c r="M12" i="13"/>
  <c r="M121" i="5" s="1"/>
  <c r="J12" i="13"/>
  <c r="J121" i="5" s="1"/>
  <c r="G12" i="13"/>
  <c r="G121" i="5" s="1"/>
  <c r="V11" i="13"/>
  <c r="V120" i="5" s="1"/>
  <c r="S11" i="13"/>
  <c r="S120" i="5" s="1"/>
  <c r="P11" i="13"/>
  <c r="P120" i="5" s="1"/>
  <c r="M11" i="13"/>
  <c r="M120" i="5" s="1"/>
  <c r="J11" i="13"/>
  <c r="J120" i="5" s="1"/>
  <c r="G11" i="13"/>
  <c r="G120" i="5" s="1"/>
  <c r="V10" i="13"/>
  <c r="V119" i="5" s="1"/>
  <c r="S10" i="13"/>
  <c r="S119" i="5" s="1"/>
  <c r="P10" i="13"/>
  <c r="P119" i="5" s="1"/>
  <c r="M10" i="13"/>
  <c r="M119" i="5" s="1"/>
  <c r="J10" i="13"/>
  <c r="J119" i="5" s="1"/>
  <c r="G10" i="13"/>
  <c r="G119" i="5" s="1"/>
  <c r="V9" i="13"/>
  <c r="V118" i="5" s="1"/>
  <c r="S9" i="13"/>
  <c r="S118" i="5" s="1"/>
  <c r="P9" i="13"/>
  <c r="P118" i="5" s="1"/>
  <c r="M9" i="13"/>
  <c r="M118" i="5" s="1"/>
  <c r="J9" i="13"/>
  <c r="J118" i="5" s="1"/>
  <c r="G9" i="13"/>
  <c r="G118" i="5" s="1"/>
  <c r="V8" i="13"/>
  <c r="S8" i="13"/>
  <c r="P8" i="13"/>
  <c r="M8" i="13"/>
  <c r="M117" i="5" s="1"/>
  <c r="J8" i="13"/>
  <c r="J117" i="5" s="1"/>
  <c r="G8" i="13"/>
  <c r="V16" i="12"/>
  <c r="V114" i="5" s="1"/>
  <c r="S16" i="12"/>
  <c r="S114" i="5" s="1"/>
  <c r="P16" i="12"/>
  <c r="P114" i="5" s="1"/>
  <c r="M16" i="12"/>
  <c r="M114" i="5" s="1"/>
  <c r="J16" i="12"/>
  <c r="J114" i="5" s="1"/>
  <c r="G16" i="12"/>
  <c r="G114" i="5" s="1"/>
  <c r="V15" i="12"/>
  <c r="V113" i="5" s="1"/>
  <c r="S15" i="12"/>
  <c r="S113" i="5" s="1"/>
  <c r="P15" i="12"/>
  <c r="P113" i="5" s="1"/>
  <c r="M15" i="12"/>
  <c r="M113" i="5" s="1"/>
  <c r="J15" i="12"/>
  <c r="J113" i="5" s="1"/>
  <c r="G15" i="12"/>
  <c r="G113" i="5" s="1"/>
  <c r="V14" i="12"/>
  <c r="V112" i="5" s="1"/>
  <c r="S14" i="12"/>
  <c r="S112" i="5" s="1"/>
  <c r="P14" i="12"/>
  <c r="P112" i="5" s="1"/>
  <c r="M14" i="12"/>
  <c r="M112" i="5" s="1"/>
  <c r="J14" i="12"/>
  <c r="J112" i="5" s="1"/>
  <c r="G14" i="12"/>
  <c r="G112" i="5" s="1"/>
  <c r="V13" i="12"/>
  <c r="V111" i="5" s="1"/>
  <c r="S13" i="12"/>
  <c r="S111" i="5" s="1"/>
  <c r="P13" i="12"/>
  <c r="P111" i="5" s="1"/>
  <c r="M13" i="12"/>
  <c r="M111" i="5" s="1"/>
  <c r="J13" i="12"/>
  <c r="J111" i="5" s="1"/>
  <c r="G13" i="12"/>
  <c r="G111" i="5" s="1"/>
  <c r="V12" i="12"/>
  <c r="V110" i="5" s="1"/>
  <c r="S12" i="12"/>
  <c r="S110" i="5" s="1"/>
  <c r="P12" i="12"/>
  <c r="P110" i="5" s="1"/>
  <c r="M12" i="12"/>
  <c r="M110" i="5" s="1"/>
  <c r="J12" i="12"/>
  <c r="J110" i="5" s="1"/>
  <c r="G12" i="12"/>
  <c r="G110" i="5" s="1"/>
  <c r="V11" i="12"/>
  <c r="V109" i="5" s="1"/>
  <c r="S11" i="12"/>
  <c r="S109" i="5" s="1"/>
  <c r="P11" i="12"/>
  <c r="P109" i="5" s="1"/>
  <c r="M11" i="12"/>
  <c r="M109" i="5" s="1"/>
  <c r="J11" i="12"/>
  <c r="J109" i="5" s="1"/>
  <c r="G11" i="12"/>
  <c r="G109" i="5" s="1"/>
  <c r="V10" i="12"/>
  <c r="V108" i="5" s="1"/>
  <c r="S10" i="12"/>
  <c r="S108" i="5" s="1"/>
  <c r="P10" i="12"/>
  <c r="P108" i="5" s="1"/>
  <c r="M10" i="12"/>
  <c r="M108" i="5" s="1"/>
  <c r="J10" i="12"/>
  <c r="J108" i="5" s="1"/>
  <c r="G10" i="12"/>
  <c r="G108" i="5" s="1"/>
  <c r="V9" i="12"/>
  <c r="V107" i="5" s="1"/>
  <c r="S9" i="12"/>
  <c r="S107" i="5" s="1"/>
  <c r="P9" i="12"/>
  <c r="P107" i="5" s="1"/>
  <c r="M9" i="12"/>
  <c r="M107" i="5" s="1"/>
  <c r="J9" i="12"/>
  <c r="J107" i="5" s="1"/>
  <c r="G9" i="12"/>
  <c r="G107" i="5" s="1"/>
  <c r="V8" i="12"/>
  <c r="S8" i="12"/>
  <c r="P8" i="12"/>
  <c r="P106" i="5" s="1"/>
  <c r="M8" i="12"/>
  <c r="J8" i="12"/>
  <c r="G8" i="12"/>
  <c r="V6" i="12"/>
  <c r="M6" i="12"/>
  <c r="J6" i="12"/>
  <c r="S6" i="12"/>
  <c r="P6" i="12"/>
  <c r="G6" i="12"/>
  <c r="V12" i="11"/>
  <c r="V104" i="5" s="1"/>
  <c r="S12" i="11"/>
  <c r="S104" i="5" s="1"/>
  <c r="P12" i="11"/>
  <c r="P104" i="5" s="1"/>
  <c r="M12" i="11"/>
  <c r="M104" i="5" s="1"/>
  <c r="J12" i="11"/>
  <c r="J104" i="5" s="1"/>
  <c r="G12" i="11"/>
  <c r="G104" i="5" s="1"/>
  <c r="V11" i="11"/>
  <c r="V103" i="5" s="1"/>
  <c r="S11" i="11"/>
  <c r="S103" i="5" s="1"/>
  <c r="P11" i="11"/>
  <c r="P103" i="5" s="1"/>
  <c r="M11" i="11"/>
  <c r="M103" i="5" s="1"/>
  <c r="J11" i="11"/>
  <c r="J103" i="5" s="1"/>
  <c r="G11" i="11"/>
  <c r="G103" i="5" s="1"/>
  <c r="V10" i="11"/>
  <c r="V102" i="5" s="1"/>
  <c r="S10" i="11"/>
  <c r="S102" i="5" s="1"/>
  <c r="P10" i="11"/>
  <c r="P102" i="5" s="1"/>
  <c r="M10" i="11"/>
  <c r="M102" i="5" s="1"/>
  <c r="J10" i="11"/>
  <c r="J102" i="5" s="1"/>
  <c r="G10" i="11"/>
  <c r="G102" i="5" s="1"/>
  <c r="V9" i="11"/>
  <c r="V101" i="5" s="1"/>
  <c r="S9" i="11"/>
  <c r="S101" i="5" s="1"/>
  <c r="P9" i="11"/>
  <c r="P101" i="5" s="1"/>
  <c r="M9" i="11"/>
  <c r="M101" i="5" s="1"/>
  <c r="J9" i="11"/>
  <c r="J101" i="5" s="1"/>
  <c r="G9" i="11"/>
  <c r="G101" i="5" s="1"/>
  <c r="V8" i="11"/>
  <c r="S8" i="11"/>
  <c r="S100" i="5" s="1"/>
  <c r="P8" i="11"/>
  <c r="M8" i="11"/>
  <c r="J8" i="11"/>
  <c r="G8" i="11"/>
  <c r="G100" i="5" s="1"/>
  <c r="V6" i="11"/>
  <c r="M6" i="11"/>
  <c r="J6" i="11"/>
  <c r="S6" i="11"/>
  <c r="P6" i="11"/>
  <c r="G6" i="11"/>
  <c r="V16" i="10"/>
  <c r="V98" i="5" s="1"/>
  <c r="S16" i="10"/>
  <c r="S98" i="5" s="1"/>
  <c r="P16" i="10"/>
  <c r="P98" i="5" s="1"/>
  <c r="M16" i="10"/>
  <c r="M98" i="5" s="1"/>
  <c r="J16" i="10"/>
  <c r="J98" i="5" s="1"/>
  <c r="G16" i="10"/>
  <c r="G98" i="5" s="1"/>
  <c r="V15" i="10"/>
  <c r="V97" i="5" s="1"/>
  <c r="S15" i="10"/>
  <c r="S97" i="5" s="1"/>
  <c r="P15" i="10"/>
  <c r="P97" i="5" s="1"/>
  <c r="M15" i="10"/>
  <c r="M97" i="5" s="1"/>
  <c r="J15" i="10"/>
  <c r="J97" i="5" s="1"/>
  <c r="G15" i="10"/>
  <c r="G97" i="5" s="1"/>
  <c r="V14" i="10"/>
  <c r="V96" i="5" s="1"/>
  <c r="S14" i="10"/>
  <c r="S96" i="5" s="1"/>
  <c r="P14" i="10"/>
  <c r="P96" i="5" s="1"/>
  <c r="M14" i="10"/>
  <c r="M96" i="5" s="1"/>
  <c r="J14" i="10"/>
  <c r="J96" i="5" s="1"/>
  <c r="G14" i="10"/>
  <c r="G96" i="5" s="1"/>
  <c r="V13" i="10"/>
  <c r="V95" i="5" s="1"/>
  <c r="S13" i="10"/>
  <c r="S95" i="5" s="1"/>
  <c r="P13" i="10"/>
  <c r="P95" i="5" s="1"/>
  <c r="M13" i="10"/>
  <c r="M95" i="5" s="1"/>
  <c r="J13" i="10"/>
  <c r="J95" i="5" s="1"/>
  <c r="G13" i="10"/>
  <c r="G95" i="5" s="1"/>
  <c r="V12" i="10"/>
  <c r="V94" i="5" s="1"/>
  <c r="S12" i="10"/>
  <c r="S94" i="5" s="1"/>
  <c r="P12" i="10"/>
  <c r="P94" i="5" s="1"/>
  <c r="M12" i="10"/>
  <c r="M94" i="5" s="1"/>
  <c r="J12" i="10"/>
  <c r="J94" i="5" s="1"/>
  <c r="G12" i="10"/>
  <c r="G94" i="5" s="1"/>
  <c r="V11" i="10"/>
  <c r="V93" i="5" s="1"/>
  <c r="S11" i="10"/>
  <c r="S93" i="5" s="1"/>
  <c r="P11" i="10"/>
  <c r="P93" i="5" s="1"/>
  <c r="M11" i="10"/>
  <c r="M93" i="5" s="1"/>
  <c r="J11" i="10"/>
  <c r="J93" i="5" s="1"/>
  <c r="G11" i="10"/>
  <c r="G93" i="5" s="1"/>
  <c r="V10" i="10"/>
  <c r="V92" i="5" s="1"/>
  <c r="S10" i="10"/>
  <c r="S92" i="5" s="1"/>
  <c r="P10" i="10"/>
  <c r="P92" i="5" s="1"/>
  <c r="M10" i="10"/>
  <c r="M92" i="5" s="1"/>
  <c r="J10" i="10"/>
  <c r="J92" i="5" s="1"/>
  <c r="G10" i="10"/>
  <c r="G92" i="5" s="1"/>
  <c r="V9" i="10"/>
  <c r="V91" i="5" s="1"/>
  <c r="S9" i="10"/>
  <c r="S91" i="5" s="1"/>
  <c r="P9" i="10"/>
  <c r="P91" i="5" s="1"/>
  <c r="M9" i="10"/>
  <c r="M91" i="5" s="1"/>
  <c r="J9" i="10"/>
  <c r="J91" i="5" s="1"/>
  <c r="G9" i="10"/>
  <c r="G91" i="5" s="1"/>
  <c r="V8" i="10"/>
  <c r="S8" i="10"/>
  <c r="P8" i="10"/>
  <c r="M8" i="10"/>
  <c r="J8" i="10"/>
  <c r="G8" i="10"/>
  <c r="V6" i="10"/>
  <c r="M6" i="10"/>
  <c r="J6" i="10"/>
  <c r="S6" i="10"/>
  <c r="P6" i="10"/>
  <c r="G6" i="10"/>
  <c r="V34" i="9"/>
  <c r="V88" i="5" s="1"/>
  <c r="S34" i="9"/>
  <c r="S88" i="5" s="1"/>
  <c r="P34" i="9"/>
  <c r="P88" i="5" s="1"/>
  <c r="M34" i="9"/>
  <c r="M88" i="5" s="1"/>
  <c r="J34" i="9"/>
  <c r="J88" i="5" s="1"/>
  <c r="G34" i="9"/>
  <c r="G88" i="5" s="1"/>
  <c r="V33" i="9"/>
  <c r="V87" i="5" s="1"/>
  <c r="S33" i="9"/>
  <c r="S87" i="5" s="1"/>
  <c r="P33" i="9"/>
  <c r="P87" i="5" s="1"/>
  <c r="M33" i="9"/>
  <c r="M87" i="5" s="1"/>
  <c r="J33" i="9"/>
  <c r="J87" i="5" s="1"/>
  <c r="G33" i="9"/>
  <c r="G87" i="5" s="1"/>
  <c r="V32" i="9"/>
  <c r="V86" i="5" s="1"/>
  <c r="S32" i="9"/>
  <c r="S86" i="5" s="1"/>
  <c r="P32" i="9"/>
  <c r="P86" i="5" s="1"/>
  <c r="M32" i="9"/>
  <c r="M86" i="5" s="1"/>
  <c r="J32" i="9"/>
  <c r="J86" i="5" s="1"/>
  <c r="G32" i="9"/>
  <c r="G86" i="5" s="1"/>
  <c r="V31" i="9"/>
  <c r="V85" i="5" s="1"/>
  <c r="S31" i="9"/>
  <c r="S85" i="5" s="1"/>
  <c r="P31" i="9"/>
  <c r="P85" i="5" s="1"/>
  <c r="M31" i="9"/>
  <c r="M85" i="5" s="1"/>
  <c r="J31" i="9"/>
  <c r="J85" i="5" s="1"/>
  <c r="G31" i="9"/>
  <c r="G85" i="5" s="1"/>
  <c r="V30" i="9"/>
  <c r="V84" i="5" s="1"/>
  <c r="S30" i="9"/>
  <c r="S84" i="5" s="1"/>
  <c r="P30" i="9"/>
  <c r="P84" i="5" s="1"/>
  <c r="M30" i="9"/>
  <c r="M84" i="5" s="1"/>
  <c r="J30" i="9"/>
  <c r="J84" i="5" s="1"/>
  <c r="G30" i="9"/>
  <c r="G84" i="5" s="1"/>
  <c r="V29" i="9"/>
  <c r="S29" i="9"/>
  <c r="P29" i="9"/>
  <c r="M29" i="9"/>
  <c r="J29" i="9"/>
  <c r="J83" i="5" s="1"/>
  <c r="G29" i="9"/>
  <c r="V27" i="9"/>
  <c r="V81" i="5" s="1"/>
  <c r="S27" i="9"/>
  <c r="S81" i="5" s="1"/>
  <c r="P27" i="9"/>
  <c r="P81" i="5" s="1"/>
  <c r="M27" i="9"/>
  <c r="M81" i="5" s="1"/>
  <c r="J27" i="9"/>
  <c r="J81" i="5" s="1"/>
  <c r="G27" i="9"/>
  <c r="G81" i="5" s="1"/>
  <c r="V26" i="9"/>
  <c r="V80" i="5" s="1"/>
  <c r="S26" i="9"/>
  <c r="S80" i="5" s="1"/>
  <c r="P26" i="9"/>
  <c r="P80" i="5" s="1"/>
  <c r="M26" i="9"/>
  <c r="M80" i="5" s="1"/>
  <c r="J26" i="9"/>
  <c r="J80" i="5" s="1"/>
  <c r="G26" i="9"/>
  <c r="G80" i="5" s="1"/>
  <c r="V25" i="9"/>
  <c r="V79" i="5" s="1"/>
  <c r="S25" i="9"/>
  <c r="S79" i="5" s="1"/>
  <c r="P25" i="9"/>
  <c r="P79" i="5" s="1"/>
  <c r="M25" i="9"/>
  <c r="M79" i="5" s="1"/>
  <c r="J25" i="9"/>
  <c r="J79" i="5" s="1"/>
  <c r="G25" i="9"/>
  <c r="G79" i="5" s="1"/>
  <c r="V24" i="9"/>
  <c r="V78" i="5" s="1"/>
  <c r="S24" i="9"/>
  <c r="S78" i="5" s="1"/>
  <c r="P24" i="9"/>
  <c r="P78" i="5" s="1"/>
  <c r="M24" i="9"/>
  <c r="M78" i="5" s="1"/>
  <c r="J24" i="9"/>
  <c r="J78" i="5" s="1"/>
  <c r="G24" i="9"/>
  <c r="G78" i="5" s="1"/>
  <c r="V23" i="9"/>
  <c r="V77" i="5" s="1"/>
  <c r="S23" i="9"/>
  <c r="S77" i="5" s="1"/>
  <c r="P23" i="9"/>
  <c r="P77" i="5" s="1"/>
  <c r="M23" i="9"/>
  <c r="M77" i="5" s="1"/>
  <c r="J23" i="9"/>
  <c r="J77" i="5" s="1"/>
  <c r="G23" i="9"/>
  <c r="G77" i="5" s="1"/>
  <c r="V22" i="9"/>
  <c r="V76" i="5" s="1"/>
  <c r="S22" i="9"/>
  <c r="S76" i="5" s="1"/>
  <c r="P22" i="9"/>
  <c r="P76" i="5" s="1"/>
  <c r="M22" i="9"/>
  <c r="M76" i="5" s="1"/>
  <c r="J22" i="9"/>
  <c r="J76" i="5" s="1"/>
  <c r="G22" i="9"/>
  <c r="G76" i="5" s="1"/>
  <c r="V21" i="9"/>
  <c r="V75" i="5" s="1"/>
  <c r="S21" i="9"/>
  <c r="S75" i="5" s="1"/>
  <c r="P21" i="9"/>
  <c r="P75" i="5" s="1"/>
  <c r="M21" i="9"/>
  <c r="M75" i="5" s="1"/>
  <c r="J21" i="9"/>
  <c r="J75" i="5" s="1"/>
  <c r="G21" i="9"/>
  <c r="G75" i="5" s="1"/>
  <c r="V20" i="9"/>
  <c r="V74" i="5" s="1"/>
  <c r="S20" i="9"/>
  <c r="S74" i="5" s="1"/>
  <c r="P20" i="9"/>
  <c r="P74" i="5" s="1"/>
  <c r="M20" i="9"/>
  <c r="M74" i="5" s="1"/>
  <c r="J20" i="9"/>
  <c r="J74" i="5" s="1"/>
  <c r="G20" i="9"/>
  <c r="G74" i="5" s="1"/>
  <c r="V19" i="9"/>
  <c r="V73" i="5" s="1"/>
  <c r="S19" i="9"/>
  <c r="S73" i="5" s="1"/>
  <c r="P19" i="9"/>
  <c r="P73" i="5" s="1"/>
  <c r="M19" i="9"/>
  <c r="M73" i="5" s="1"/>
  <c r="J19" i="9"/>
  <c r="J73" i="5" s="1"/>
  <c r="G19" i="9"/>
  <c r="G73" i="5" s="1"/>
  <c r="V18" i="9"/>
  <c r="V72" i="5" s="1"/>
  <c r="S18" i="9"/>
  <c r="S72" i="5" s="1"/>
  <c r="P18" i="9"/>
  <c r="P72" i="5" s="1"/>
  <c r="M18" i="9"/>
  <c r="M72" i="5" s="1"/>
  <c r="J18" i="9"/>
  <c r="J72" i="5" s="1"/>
  <c r="G18" i="9"/>
  <c r="G72" i="5" s="1"/>
  <c r="V17" i="9"/>
  <c r="V71" i="5" s="1"/>
  <c r="S17" i="9"/>
  <c r="S71" i="5" s="1"/>
  <c r="P17" i="9"/>
  <c r="P71" i="5" s="1"/>
  <c r="M17" i="9"/>
  <c r="M71" i="5" s="1"/>
  <c r="J17" i="9"/>
  <c r="J71" i="5" s="1"/>
  <c r="G17" i="9"/>
  <c r="G71" i="5" s="1"/>
  <c r="V16" i="9"/>
  <c r="V70" i="5" s="1"/>
  <c r="S16" i="9"/>
  <c r="S70" i="5" s="1"/>
  <c r="P16" i="9"/>
  <c r="P70" i="5" s="1"/>
  <c r="M16" i="9"/>
  <c r="M70" i="5" s="1"/>
  <c r="J16" i="9"/>
  <c r="J70" i="5" s="1"/>
  <c r="G16" i="9"/>
  <c r="G70" i="5" s="1"/>
  <c r="V15" i="9"/>
  <c r="V69" i="5" s="1"/>
  <c r="S15" i="9"/>
  <c r="S69" i="5" s="1"/>
  <c r="P15" i="9"/>
  <c r="P69" i="5" s="1"/>
  <c r="M15" i="9"/>
  <c r="M69" i="5" s="1"/>
  <c r="J15" i="9"/>
  <c r="J69" i="5" s="1"/>
  <c r="G15" i="9"/>
  <c r="G69" i="5" s="1"/>
  <c r="V14" i="9"/>
  <c r="V68" i="5" s="1"/>
  <c r="S14" i="9"/>
  <c r="S68" i="5" s="1"/>
  <c r="P14" i="9"/>
  <c r="P68" i="5" s="1"/>
  <c r="M14" i="9"/>
  <c r="M68" i="5" s="1"/>
  <c r="J14" i="9"/>
  <c r="J68" i="5" s="1"/>
  <c r="G14" i="9"/>
  <c r="G68" i="5" s="1"/>
  <c r="V13" i="9"/>
  <c r="V67" i="5" s="1"/>
  <c r="S13" i="9"/>
  <c r="S67" i="5" s="1"/>
  <c r="P13" i="9"/>
  <c r="P67" i="5" s="1"/>
  <c r="M13" i="9"/>
  <c r="M67" i="5" s="1"/>
  <c r="J13" i="9"/>
  <c r="J67" i="5" s="1"/>
  <c r="G13" i="9"/>
  <c r="G67" i="5" s="1"/>
  <c r="V12" i="9"/>
  <c r="V66" i="5" s="1"/>
  <c r="S12" i="9"/>
  <c r="S66" i="5" s="1"/>
  <c r="P12" i="9"/>
  <c r="P66" i="5" s="1"/>
  <c r="M12" i="9"/>
  <c r="M66" i="5" s="1"/>
  <c r="J12" i="9"/>
  <c r="J66" i="5" s="1"/>
  <c r="G12" i="9"/>
  <c r="G66" i="5" s="1"/>
  <c r="V11" i="9"/>
  <c r="V65" i="5" s="1"/>
  <c r="S11" i="9"/>
  <c r="S65" i="5" s="1"/>
  <c r="P11" i="9"/>
  <c r="P65" i="5" s="1"/>
  <c r="M11" i="9"/>
  <c r="M65" i="5" s="1"/>
  <c r="J11" i="9"/>
  <c r="J65" i="5" s="1"/>
  <c r="G11" i="9"/>
  <c r="G65" i="5" s="1"/>
  <c r="V10" i="9"/>
  <c r="V64" i="5" s="1"/>
  <c r="S10" i="9"/>
  <c r="S64" i="5" s="1"/>
  <c r="P10" i="9"/>
  <c r="P64" i="5" s="1"/>
  <c r="M10" i="9"/>
  <c r="M64" i="5" s="1"/>
  <c r="J10" i="9"/>
  <c r="J64" i="5" s="1"/>
  <c r="G10" i="9"/>
  <c r="G64" i="5" s="1"/>
  <c r="V9" i="9"/>
  <c r="S9" i="9"/>
  <c r="P9" i="9"/>
  <c r="M9" i="9"/>
  <c r="J9" i="9"/>
  <c r="J63" i="5" s="1"/>
  <c r="G9" i="9"/>
  <c r="V6" i="9"/>
  <c r="M6" i="9"/>
  <c r="J6" i="9"/>
  <c r="S6" i="9"/>
  <c r="P6" i="9"/>
  <c r="G6" i="9"/>
  <c r="V40" i="8"/>
  <c r="V60" i="5" s="1"/>
  <c r="S40" i="8"/>
  <c r="S60" i="5" s="1"/>
  <c r="P40" i="8"/>
  <c r="P60" i="5" s="1"/>
  <c r="M40" i="8"/>
  <c r="M60" i="5" s="1"/>
  <c r="J40" i="8"/>
  <c r="J60" i="5" s="1"/>
  <c r="G40" i="8"/>
  <c r="G60" i="5" s="1"/>
  <c r="V39" i="8"/>
  <c r="V59" i="5" s="1"/>
  <c r="S39" i="8"/>
  <c r="S59" i="5" s="1"/>
  <c r="P39" i="8"/>
  <c r="P59" i="5" s="1"/>
  <c r="M39" i="8"/>
  <c r="M59" i="5" s="1"/>
  <c r="J39" i="8"/>
  <c r="J59" i="5" s="1"/>
  <c r="G39" i="8"/>
  <c r="G59" i="5" s="1"/>
  <c r="V38" i="8"/>
  <c r="V58" i="5" s="1"/>
  <c r="S38" i="8"/>
  <c r="S58" i="5" s="1"/>
  <c r="P38" i="8"/>
  <c r="P58" i="5" s="1"/>
  <c r="M38" i="8"/>
  <c r="M58" i="5" s="1"/>
  <c r="J38" i="8"/>
  <c r="J58" i="5" s="1"/>
  <c r="G38" i="8"/>
  <c r="G58" i="5" s="1"/>
  <c r="V37" i="8"/>
  <c r="V57" i="5" s="1"/>
  <c r="S37" i="8"/>
  <c r="S57" i="5" s="1"/>
  <c r="P37" i="8"/>
  <c r="P57" i="5" s="1"/>
  <c r="M37" i="8"/>
  <c r="M57" i="5" s="1"/>
  <c r="J37" i="8"/>
  <c r="J57" i="5" s="1"/>
  <c r="G37" i="8"/>
  <c r="G57" i="5" s="1"/>
  <c r="V36" i="8"/>
  <c r="V56" i="5" s="1"/>
  <c r="S36" i="8"/>
  <c r="S56" i="5" s="1"/>
  <c r="P36" i="8"/>
  <c r="P56" i="5" s="1"/>
  <c r="M36" i="8"/>
  <c r="M56" i="5" s="1"/>
  <c r="J36" i="8"/>
  <c r="J56" i="5" s="1"/>
  <c r="G36" i="8"/>
  <c r="G56" i="5" s="1"/>
  <c r="V35" i="8"/>
  <c r="V55" i="5" s="1"/>
  <c r="S35" i="8"/>
  <c r="S55" i="5" s="1"/>
  <c r="P35" i="8"/>
  <c r="P55" i="5" s="1"/>
  <c r="M35" i="8"/>
  <c r="M55" i="5" s="1"/>
  <c r="J35" i="8"/>
  <c r="J55" i="5" s="1"/>
  <c r="G35" i="8"/>
  <c r="G55" i="5" s="1"/>
  <c r="V34" i="8"/>
  <c r="V54" i="5" s="1"/>
  <c r="S34" i="8"/>
  <c r="S54" i="5" s="1"/>
  <c r="P34" i="8"/>
  <c r="P54" i="5" s="1"/>
  <c r="M34" i="8"/>
  <c r="M54" i="5" s="1"/>
  <c r="J34" i="8"/>
  <c r="J54" i="5" s="1"/>
  <c r="G34" i="8"/>
  <c r="G54" i="5" s="1"/>
  <c r="V33" i="8"/>
  <c r="V53" i="5" s="1"/>
  <c r="S33" i="8"/>
  <c r="S53" i="5" s="1"/>
  <c r="P33" i="8"/>
  <c r="P53" i="5" s="1"/>
  <c r="M33" i="8"/>
  <c r="M53" i="5" s="1"/>
  <c r="J33" i="8"/>
  <c r="J53" i="5" s="1"/>
  <c r="G33" i="8"/>
  <c r="G53" i="5" s="1"/>
  <c r="V32" i="8"/>
  <c r="V52" i="5" s="1"/>
  <c r="S32" i="8"/>
  <c r="S52" i="5" s="1"/>
  <c r="P32" i="8"/>
  <c r="P52" i="5" s="1"/>
  <c r="M32" i="8"/>
  <c r="M52" i="5" s="1"/>
  <c r="J32" i="8"/>
  <c r="J52" i="5" s="1"/>
  <c r="G32" i="8"/>
  <c r="G52" i="5" s="1"/>
  <c r="V31" i="8"/>
  <c r="V51" i="5" s="1"/>
  <c r="S31" i="8"/>
  <c r="S51" i="5" s="1"/>
  <c r="P31" i="8"/>
  <c r="P51" i="5" s="1"/>
  <c r="M31" i="8"/>
  <c r="M51" i="5" s="1"/>
  <c r="J31" i="8"/>
  <c r="J51" i="5" s="1"/>
  <c r="G31" i="8"/>
  <c r="G51" i="5" s="1"/>
  <c r="V30" i="8"/>
  <c r="V50" i="5" s="1"/>
  <c r="S30" i="8"/>
  <c r="S50" i="5" s="1"/>
  <c r="P30" i="8"/>
  <c r="P50" i="5" s="1"/>
  <c r="M30" i="8"/>
  <c r="M50" i="5" s="1"/>
  <c r="J30" i="8"/>
  <c r="J50" i="5" s="1"/>
  <c r="G30" i="8"/>
  <c r="G50" i="5" s="1"/>
  <c r="V29" i="8"/>
  <c r="V49" i="5" s="1"/>
  <c r="S29" i="8"/>
  <c r="S49" i="5" s="1"/>
  <c r="P29" i="8"/>
  <c r="P49" i="5" s="1"/>
  <c r="M29" i="8"/>
  <c r="M49" i="5" s="1"/>
  <c r="J29" i="8"/>
  <c r="J49" i="5" s="1"/>
  <c r="G29" i="8"/>
  <c r="G49" i="5" s="1"/>
  <c r="V28" i="8"/>
  <c r="V48" i="5" s="1"/>
  <c r="S28" i="8"/>
  <c r="S48" i="5" s="1"/>
  <c r="P28" i="8"/>
  <c r="P48" i="5" s="1"/>
  <c r="M28" i="8"/>
  <c r="M48" i="5" s="1"/>
  <c r="J28" i="8"/>
  <c r="J48" i="5" s="1"/>
  <c r="G28" i="8"/>
  <c r="G48" i="5" s="1"/>
  <c r="V27" i="8"/>
  <c r="V47" i="5" s="1"/>
  <c r="S27" i="8"/>
  <c r="S47" i="5" s="1"/>
  <c r="P27" i="8"/>
  <c r="P47" i="5" s="1"/>
  <c r="M27" i="8"/>
  <c r="M47" i="5" s="1"/>
  <c r="J27" i="8"/>
  <c r="J47" i="5" s="1"/>
  <c r="G27" i="8"/>
  <c r="G47" i="5" s="1"/>
  <c r="V26" i="8"/>
  <c r="V46" i="5" s="1"/>
  <c r="S26" i="8"/>
  <c r="S46" i="5" s="1"/>
  <c r="P26" i="8"/>
  <c r="P46" i="5" s="1"/>
  <c r="M26" i="8"/>
  <c r="M46" i="5" s="1"/>
  <c r="J26" i="8"/>
  <c r="J46" i="5" s="1"/>
  <c r="G26" i="8"/>
  <c r="G46" i="5" s="1"/>
  <c r="V25" i="8"/>
  <c r="V45" i="5" s="1"/>
  <c r="S25" i="8"/>
  <c r="S45" i="5" s="1"/>
  <c r="P25" i="8"/>
  <c r="P45" i="5" s="1"/>
  <c r="M25" i="8"/>
  <c r="M45" i="5" s="1"/>
  <c r="J25" i="8"/>
  <c r="J45" i="5" s="1"/>
  <c r="G25" i="8"/>
  <c r="G45" i="5" s="1"/>
  <c r="V24" i="8"/>
  <c r="V44" i="5" s="1"/>
  <c r="S24" i="8"/>
  <c r="S44" i="5" s="1"/>
  <c r="P24" i="8"/>
  <c r="P44" i="5" s="1"/>
  <c r="M24" i="8"/>
  <c r="M44" i="5" s="1"/>
  <c r="J24" i="8"/>
  <c r="J44" i="5" s="1"/>
  <c r="G24" i="8"/>
  <c r="G44" i="5" s="1"/>
  <c r="V23" i="8"/>
  <c r="V43" i="5" s="1"/>
  <c r="S23" i="8"/>
  <c r="S43" i="5" s="1"/>
  <c r="P23" i="8"/>
  <c r="P43" i="5" s="1"/>
  <c r="M23" i="8"/>
  <c r="M43" i="5" s="1"/>
  <c r="J23" i="8"/>
  <c r="J43" i="5" s="1"/>
  <c r="G23" i="8"/>
  <c r="G43" i="5" s="1"/>
  <c r="V22" i="8"/>
  <c r="V42" i="5" s="1"/>
  <c r="S22" i="8"/>
  <c r="S42" i="5" s="1"/>
  <c r="P22" i="8"/>
  <c r="P42" i="5" s="1"/>
  <c r="M22" i="8"/>
  <c r="M42" i="5" s="1"/>
  <c r="J22" i="8"/>
  <c r="J42" i="5" s="1"/>
  <c r="G22" i="8"/>
  <c r="G42" i="5" s="1"/>
  <c r="V21" i="8"/>
  <c r="V41" i="5" s="1"/>
  <c r="S21" i="8"/>
  <c r="S41" i="5" s="1"/>
  <c r="P21" i="8"/>
  <c r="P41" i="5" s="1"/>
  <c r="M21" i="8"/>
  <c r="M41" i="5" s="1"/>
  <c r="J21" i="8"/>
  <c r="J41" i="5" s="1"/>
  <c r="G21" i="8"/>
  <c r="G41" i="5" s="1"/>
  <c r="V20" i="8"/>
  <c r="V40" i="5" s="1"/>
  <c r="S20" i="8"/>
  <c r="S40" i="5" s="1"/>
  <c r="P20" i="8"/>
  <c r="P40" i="5" s="1"/>
  <c r="M20" i="8"/>
  <c r="M40" i="5" s="1"/>
  <c r="J20" i="8"/>
  <c r="J40" i="5" s="1"/>
  <c r="G20" i="8"/>
  <c r="G40" i="5" s="1"/>
  <c r="V19" i="8"/>
  <c r="V39" i="5" s="1"/>
  <c r="S19" i="8"/>
  <c r="S39" i="5" s="1"/>
  <c r="P19" i="8"/>
  <c r="P39" i="5" s="1"/>
  <c r="M19" i="8"/>
  <c r="M39" i="5" s="1"/>
  <c r="J19" i="8"/>
  <c r="J39" i="5" s="1"/>
  <c r="G19" i="8"/>
  <c r="G39" i="5" s="1"/>
  <c r="V18" i="8"/>
  <c r="V38" i="5" s="1"/>
  <c r="S18" i="8"/>
  <c r="S38" i="5" s="1"/>
  <c r="P18" i="8"/>
  <c r="P38" i="5" s="1"/>
  <c r="M18" i="8"/>
  <c r="M38" i="5" s="1"/>
  <c r="J18" i="8"/>
  <c r="J38" i="5" s="1"/>
  <c r="G18" i="8"/>
  <c r="G38" i="5" s="1"/>
  <c r="V17" i="8"/>
  <c r="V37" i="5" s="1"/>
  <c r="S17" i="8"/>
  <c r="S37" i="5" s="1"/>
  <c r="P17" i="8"/>
  <c r="P37" i="5" s="1"/>
  <c r="M17" i="8"/>
  <c r="M37" i="5" s="1"/>
  <c r="J17" i="8"/>
  <c r="J37" i="5" s="1"/>
  <c r="G17" i="8"/>
  <c r="G37" i="5" s="1"/>
  <c r="V16" i="8"/>
  <c r="V36" i="5" s="1"/>
  <c r="S16" i="8"/>
  <c r="S36" i="5" s="1"/>
  <c r="P16" i="8"/>
  <c r="P36" i="5" s="1"/>
  <c r="M16" i="8"/>
  <c r="M36" i="5" s="1"/>
  <c r="J16" i="8"/>
  <c r="J36" i="5" s="1"/>
  <c r="G16" i="8"/>
  <c r="G36" i="5" s="1"/>
  <c r="V15" i="8"/>
  <c r="V35" i="5" s="1"/>
  <c r="S15" i="8"/>
  <c r="S35" i="5" s="1"/>
  <c r="P15" i="8"/>
  <c r="P35" i="5" s="1"/>
  <c r="M15" i="8"/>
  <c r="M35" i="5" s="1"/>
  <c r="J15" i="8"/>
  <c r="J35" i="5" s="1"/>
  <c r="G15" i="8"/>
  <c r="G35" i="5" s="1"/>
  <c r="V14" i="8"/>
  <c r="V34" i="5" s="1"/>
  <c r="S14" i="8"/>
  <c r="S34" i="5" s="1"/>
  <c r="P14" i="8"/>
  <c r="P34" i="5" s="1"/>
  <c r="M14" i="8"/>
  <c r="M34" i="5" s="1"/>
  <c r="J14" i="8"/>
  <c r="J34" i="5" s="1"/>
  <c r="G14" i="8"/>
  <c r="G34" i="5" s="1"/>
  <c r="V13" i="8"/>
  <c r="V33" i="5" s="1"/>
  <c r="S13" i="8"/>
  <c r="S33" i="5" s="1"/>
  <c r="P13" i="8"/>
  <c r="P33" i="5" s="1"/>
  <c r="M13" i="8"/>
  <c r="M33" i="5" s="1"/>
  <c r="J13" i="8"/>
  <c r="J33" i="5" s="1"/>
  <c r="G13" i="8"/>
  <c r="G33" i="5" s="1"/>
  <c r="V12" i="8"/>
  <c r="V32" i="5" s="1"/>
  <c r="S12" i="8"/>
  <c r="S32" i="5" s="1"/>
  <c r="P12" i="8"/>
  <c r="P32" i="5" s="1"/>
  <c r="M12" i="8"/>
  <c r="M32" i="5" s="1"/>
  <c r="J12" i="8"/>
  <c r="J32" i="5" s="1"/>
  <c r="G12" i="8"/>
  <c r="G32" i="5" s="1"/>
  <c r="V11" i="8"/>
  <c r="V31" i="5" s="1"/>
  <c r="S11" i="8"/>
  <c r="S31" i="5" s="1"/>
  <c r="P11" i="8"/>
  <c r="P31" i="5" s="1"/>
  <c r="M11" i="8"/>
  <c r="M31" i="5" s="1"/>
  <c r="J11" i="8"/>
  <c r="J31" i="5" s="1"/>
  <c r="G11" i="8"/>
  <c r="G31" i="5" s="1"/>
  <c r="V10" i="8"/>
  <c r="V30" i="5" s="1"/>
  <c r="S10" i="8"/>
  <c r="S30" i="5" s="1"/>
  <c r="P10" i="8"/>
  <c r="P30" i="5" s="1"/>
  <c r="M10" i="8"/>
  <c r="M30" i="5" s="1"/>
  <c r="J10" i="8"/>
  <c r="J30" i="5" s="1"/>
  <c r="G10" i="8"/>
  <c r="G30" i="5" s="1"/>
  <c r="V9" i="8"/>
  <c r="V29" i="5" s="1"/>
  <c r="S9" i="8"/>
  <c r="S29" i="5" s="1"/>
  <c r="P9" i="8"/>
  <c r="P29" i="5" s="1"/>
  <c r="M9" i="8"/>
  <c r="M29" i="5" s="1"/>
  <c r="J9" i="8"/>
  <c r="J29" i="5" s="1"/>
  <c r="G9" i="8"/>
  <c r="G29" i="5" s="1"/>
  <c r="V8" i="8"/>
  <c r="S8" i="8"/>
  <c r="P8" i="8"/>
  <c r="M8" i="8"/>
  <c r="J8" i="8"/>
  <c r="G8" i="8"/>
  <c r="G28" i="5" s="1"/>
  <c r="P6" i="8"/>
  <c r="M6" i="8"/>
  <c r="V6" i="8"/>
  <c r="S6" i="8"/>
  <c r="J6" i="8"/>
  <c r="G6" i="8"/>
  <c r="V26" i="6"/>
  <c r="V26" i="5" s="1"/>
  <c r="S26" i="6"/>
  <c r="S26" i="5" s="1"/>
  <c r="P26" i="6"/>
  <c r="P26" i="5" s="1"/>
  <c r="M26" i="6"/>
  <c r="M26" i="5" s="1"/>
  <c r="J26" i="6"/>
  <c r="J26" i="5" s="1"/>
  <c r="G26" i="6"/>
  <c r="G26" i="5" s="1"/>
  <c r="V25" i="6"/>
  <c r="V25" i="5" s="1"/>
  <c r="S25" i="6"/>
  <c r="S25" i="5" s="1"/>
  <c r="P25" i="6"/>
  <c r="P25" i="5" s="1"/>
  <c r="M25" i="6"/>
  <c r="M25" i="5" s="1"/>
  <c r="J25" i="6"/>
  <c r="J25" i="5" s="1"/>
  <c r="G25" i="6"/>
  <c r="G25" i="5" s="1"/>
  <c r="V24" i="6"/>
  <c r="V24" i="5" s="1"/>
  <c r="S24" i="6"/>
  <c r="S24" i="5" s="1"/>
  <c r="P24" i="6"/>
  <c r="P24" i="5" s="1"/>
  <c r="M24" i="6"/>
  <c r="M24" i="5" s="1"/>
  <c r="J24" i="6"/>
  <c r="J24" i="5" s="1"/>
  <c r="G24" i="6"/>
  <c r="G24" i="5" s="1"/>
  <c r="V23" i="6"/>
  <c r="V23" i="5" s="1"/>
  <c r="S23" i="6"/>
  <c r="S23" i="5" s="1"/>
  <c r="P23" i="6"/>
  <c r="P23" i="5" s="1"/>
  <c r="M23" i="6"/>
  <c r="M23" i="5" s="1"/>
  <c r="J23" i="6"/>
  <c r="J23" i="5" s="1"/>
  <c r="G23" i="6"/>
  <c r="G23" i="5" s="1"/>
  <c r="V22" i="6"/>
  <c r="V22" i="5" s="1"/>
  <c r="S22" i="6"/>
  <c r="S22" i="5" s="1"/>
  <c r="P22" i="6"/>
  <c r="P22" i="5" s="1"/>
  <c r="M22" i="6"/>
  <c r="M22" i="5" s="1"/>
  <c r="J22" i="6"/>
  <c r="J22" i="5" s="1"/>
  <c r="G22" i="6"/>
  <c r="G22" i="5" s="1"/>
  <c r="V21" i="6"/>
  <c r="V21" i="5" s="1"/>
  <c r="S21" i="6"/>
  <c r="S21" i="5" s="1"/>
  <c r="P21" i="6"/>
  <c r="P21" i="5" s="1"/>
  <c r="M21" i="6"/>
  <c r="M21" i="5" s="1"/>
  <c r="J21" i="6"/>
  <c r="J21" i="5" s="1"/>
  <c r="G21" i="6"/>
  <c r="G21" i="5" s="1"/>
  <c r="V20" i="6"/>
  <c r="V20" i="5" s="1"/>
  <c r="S20" i="6"/>
  <c r="S20" i="5" s="1"/>
  <c r="P20" i="6"/>
  <c r="P20" i="5" s="1"/>
  <c r="M20" i="6"/>
  <c r="M20" i="5" s="1"/>
  <c r="J20" i="6"/>
  <c r="J20" i="5" s="1"/>
  <c r="G20" i="6"/>
  <c r="G20" i="5" s="1"/>
  <c r="V19" i="6"/>
  <c r="V19" i="5" s="1"/>
  <c r="S19" i="6"/>
  <c r="S19" i="5" s="1"/>
  <c r="P19" i="6"/>
  <c r="P19" i="5" s="1"/>
  <c r="M19" i="6"/>
  <c r="M19" i="5" s="1"/>
  <c r="J19" i="6"/>
  <c r="J19" i="5" s="1"/>
  <c r="G19" i="6"/>
  <c r="G19" i="5" s="1"/>
  <c r="V18" i="6"/>
  <c r="V18" i="5" s="1"/>
  <c r="S18" i="6"/>
  <c r="S18" i="5" s="1"/>
  <c r="P18" i="6"/>
  <c r="P18" i="5" s="1"/>
  <c r="M18" i="6"/>
  <c r="M18" i="5" s="1"/>
  <c r="J18" i="6"/>
  <c r="J18" i="5" s="1"/>
  <c r="G18" i="6"/>
  <c r="G18" i="5" s="1"/>
  <c r="V17" i="6"/>
  <c r="V17" i="5" s="1"/>
  <c r="S17" i="6"/>
  <c r="S17" i="5" s="1"/>
  <c r="P17" i="6"/>
  <c r="P17" i="5" s="1"/>
  <c r="M17" i="6"/>
  <c r="M17" i="5" s="1"/>
  <c r="J17" i="6"/>
  <c r="J17" i="5" s="1"/>
  <c r="G17" i="6"/>
  <c r="G17" i="5" s="1"/>
  <c r="V16" i="6"/>
  <c r="V16" i="5" s="1"/>
  <c r="S16" i="6"/>
  <c r="S16" i="5" s="1"/>
  <c r="P16" i="6"/>
  <c r="P16" i="5" s="1"/>
  <c r="M16" i="6"/>
  <c r="M16" i="5" s="1"/>
  <c r="J16" i="6"/>
  <c r="J16" i="5" s="1"/>
  <c r="G16" i="6"/>
  <c r="G16" i="5" s="1"/>
  <c r="V15" i="6"/>
  <c r="V15" i="5" s="1"/>
  <c r="S15" i="6"/>
  <c r="S15" i="5" s="1"/>
  <c r="P15" i="6"/>
  <c r="P15" i="5" s="1"/>
  <c r="M15" i="6"/>
  <c r="M15" i="5" s="1"/>
  <c r="J15" i="6"/>
  <c r="J15" i="5" s="1"/>
  <c r="G15" i="6"/>
  <c r="G15" i="5" s="1"/>
  <c r="V14" i="6"/>
  <c r="V14" i="5" s="1"/>
  <c r="S14" i="6"/>
  <c r="S14" i="5" s="1"/>
  <c r="P14" i="6"/>
  <c r="P14" i="5" s="1"/>
  <c r="M14" i="6"/>
  <c r="M14" i="5" s="1"/>
  <c r="J14" i="6"/>
  <c r="J14" i="5" s="1"/>
  <c r="G14" i="6"/>
  <c r="G14" i="5" s="1"/>
  <c r="V13" i="6"/>
  <c r="V13" i="5" s="1"/>
  <c r="S13" i="6"/>
  <c r="S13" i="5" s="1"/>
  <c r="P13" i="6"/>
  <c r="P13" i="5" s="1"/>
  <c r="M13" i="6"/>
  <c r="M13" i="5" s="1"/>
  <c r="J13" i="6"/>
  <c r="J13" i="5" s="1"/>
  <c r="G13" i="6"/>
  <c r="G13" i="5" s="1"/>
  <c r="V12" i="6"/>
  <c r="V12" i="5" s="1"/>
  <c r="S12" i="6"/>
  <c r="S12" i="5" s="1"/>
  <c r="P12" i="6"/>
  <c r="P12" i="5" s="1"/>
  <c r="M12" i="6"/>
  <c r="M12" i="5" s="1"/>
  <c r="J12" i="6"/>
  <c r="J12" i="5" s="1"/>
  <c r="G12" i="6"/>
  <c r="G12" i="5" s="1"/>
  <c r="V11" i="6"/>
  <c r="V11" i="5" s="1"/>
  <c r="S11" i="6"/>
  <c r="S11" i="5" s="1"/>
  <c r="P11" i="6"/>
  <c r="P11" i="5" s="1"/>
  <c r="M11" i="6"/>
  <c r="M11" i="5" s="1"/>
  <c r="J11" i="6"/>
  <c r="J11" i="5" s="1"/>
  <c r="G11" i="6"/>
  <c r="G11" i="5" s="1"/>
  <c r="V10" i="6"/>
  <c r="V10" i="5" s="1"/>
  <c r="S10" i="6"/>
  <c r="S10" i="5" s="1"/>
  <c r="P10" i="6"/>
  <c r="P10" i="5" s="1"/>
  <c r="M10" i="6"/>
  <c r="M10" i="5" s="1"/>
  <c r="J10" i="6"/>
  <c r="J10" i="5" s="1"/>
  <c r="G10" i="6"/>
  <c r="G10" i="5" s="1"/>
  <c r="V9" i="6"/>
  <c r="V9" i="5" s="1"/>
  <c r="S9" i="6"/>
  <c r="S9" i="5" s="1"/>
  <c r="P9" i="6"/>
  <c r="P9" i="5" s="1"/>
  <c r="M9" i="6"/>
  <c r="M9" i="5" s="1"/>
  <c r="J9" i="6"/>
  <c r="J9" i="5" s="1"/>
  <c r="G9" i="6"/>
  <c r="G9" i="5" s="1"/>
  <c r="V8" i="6"/>
  <c r="S8" i="6"/>
  <c r="P8" i="6"/>
  <c r="M8" i="6"/>
  <c r="J8" i="6"/>
  <c r="J8" i="5" s="1"/>
  <c r="G8" i="6"/>
  <c r="G7" i="16" l="1"/>
  <c r="M7" i="34"/>
  <c r="P7" i="19"/>
  <c r="J14" i="29"/>
  <c r="G7" i="35"/>
  <c r="P7" i="12"/>
  <c r="J7" i="6"/>
  <c r="J6" i="6" s="1"/>
  <c r="G7" i="11"/>
  <c r="M7" i="13"/>
  <c r="M6" i="13" s="1"/>
  <c r="M7" i="26"/>
  <c r="M7" i="28"/>
  <c r="M7" i="30"/>
  <c r="M6" i="30" s="1"/>
  <c r="G7" i="33"/>
  <c r="P7" i="10"/>
  <c r="P90" i="5"/>
  <c r="S7" i="13"/>
  <c r="S6" i="13" s="1"/>
  <c r="S117" i="5"/>
  <c r="M7" i="16"/>
  <c r="M154" i="5"/>
  <c r="S8" i="17"/>
  <c r="S159" i="5"/>
  <c r="M7" i="18"/>
  <c r="M184" i="5"/>
  <c r="V7" i="19"/>
  <c r="V192" i="5"/>
  <c r="J7" i="21"/>
  <c r="J234" i="5"/>
  <c r="S7" i="23"/>
  <c r="S251" i="5"/>
  <c r="S7" i="27"/>
  <c r="S273" i="5"/>
  <c r="G7" i="34"/>
  <c r="G356" i="5"/>
  <c r="S7" i="8"/>
  <c r="S28" i="5"/>
  <c r="P8" i="9"/>
  <c r="P7" i="9" s="1"/>
  <c r="P63" i="5"/>
  <c r="G28" i="9"/>
  <c r="G83" i="5"/>
  <c r="S28" i="9"/>
  <c r="S83" i="5"/>
  <c r="M7" i="10"/>
  <c r="M90" i="5"/>
  <c r="P7" i="13"/>
  <c r="P6" i="13" s="1"/>
  <c r="P117" i="5"/>
  <c r="G7" i="14"/>
  <c r="G130" i="5"/>
  <c r="S7" i="14"/>
  <c r="S130" i="5"/>
  <c r="J7" i="16"/>
  <c r="J154" i="5"/>
  <c r="V7" i="16"/>
  <c r="V154" i="5"/>
  <c r="P8" i="17"/>
  <c r="P159" i="5"/>
  <c r="J7" i="18"/>
  <c r="J184" i="5"/>
  <c r="V7" i="18"/>
  <c r="V184" i="5"/>
  <c r="G7" i="19"/>
  <c r="G192" i="5"/>
  <c r="S7" i="19"/>
  <c r="S192" i="5"/>
  <c r="G7" i="21"/>
  <c r="G234" i="5"/>
  <c r="S7" i="21"/>
  <c r="S234" i="5"/>
  <c r="J245" i="5"/>
  <c r="J244" i="5" s="1"/>
  <c r="V245" i="5"/>
  <c r="G7" i="25"/>
  <c r="G261" i="5"/>
  <c r="S7" i="25"/>
  <c r="S261" i="5"/>
  <c r="P273" i="5"/>
  <c r="P272" i="5" s="1"/>
  <c r="G7" i="28"/>
  <c r="G275" i="5"/>
  <c r="G274" i="5" s="1"/>
  <c r="S7" i="28"/>
  <c r="S275" i="5"/>
  <c r="M7" i="29"/>
  <c r="M280" i="5"/>
  <c r="M279" i="5" s="1"/>
  <c r="P14" i="29"/>
  <c r="P287" i="5"/>
  <c r="J7" i="31"/>
  <c r="J334" i="5"/>
  <c r="J333" i="5" s="1"/>
  <c r="V7" i="31"/>
  <c r="V334" i="5"/>
  <c r="J7" i="32"/>
  <c r="J344" i="5"/>
  <c r="J343" i="5" s="1"/>
  <c r="V7" i="32"/>
  <c r="V344" i="5"/>
  <c r="P7" i="33"/>
  <c r="P351" i="5"/>
  <c r="P350" i="5" s="1"/>
  <c r="P7" i="34"/>
  <c r="P356" i="5"/>
  <c r="J7" i="35"/>
  <c r="J360" i="5"/>
  <c r="J359" i="5" s="1"/>
  <c r="V7" i="35"/>
  <c r="V360" i="5"/>
  <c r="J8" i="9"/>
  <c r="J7" i="9" s="1"/>
  <c r="S14" i="29"/>
  <c r="M7" i="6"/>
  <c r="M6" i="6" s="1"/>
  <c r="M8" i="5"/>
  <c r="V7" i="8"/>
  <c r="V28" i="5"/>
  <c r="V27" i="5" s="1"/>
  <c r="S8" i="9"/>
  <c r="S7" i="9" s="1"/>
  <c r="S63" i="5"/>
  <c r="V28" i="9"/>
  <c r="V83" i="5"/>
  <c r="V82" i="5" s="1"/>
  <c r="J7" i="11"/>
  <c r="J100" i="5"/>
  <c r="G7" i="12"/>
  <c r="G106" i="5"/>
  <c r="G105" i="5" s="1"/>
  <c r="G7" i="13"/>
  <c r="G6" i="13" s="1"/>
  <c r="G117" i="5"/>
  <c r="V7" i="14"/>
  <c r="V130" i="5"/>
  <c r="G8" i="17"/>
  <c r="G159" i="5"/>
  <c r="G158" i="5" s="1"/>
  <c r="G157" i="5" s="1"/>
  <c r="J7" i="19"/>
  <c r="J192" i="5"/>
  <c r="J191" i="5" s="1"/>
  <c r="V7" i="21"/>
  <c r="V234" i="5"/>
  <c r="S7" i="24"/>
  <c r="S256" i="5"/>
  <c r="S255" i="5" s="1"/>
  <c r="P7" i="30"/>
  <c r="P6" i="30" s="1"/>
  <c r="P326" i="5"/>
  <c r="M7" i="31"/>
  <c r="M334" i="5"/>
  <c r="M333" i="5" s="1"/>
  <c r="M7" i="32"/>
  <c r="M344" i="5"/>
  <c r="S7" i="34"/>
  <c r="S356" i="5"/>
  <c r="S355" i="5" s="1"/>
  <c r="M7" i="35"/>
  <c r="M360" i="5"/>
  <c r="V7" i="6"/>
  <c r="V6" i="6" s="1"/>
  <c r="V8" i="5"/>
  <c r="G7" i="6"/>
  <c r="G6" i="6" s="1"/>
  <c r="G8" i="5"/>
  <c r="S7" i="6"/>
  <c r="S6" i="6" s="1"/>
  <c r="S8" i="5"/>
  <c r="P7" i="8"/>
  <c r="P28" i="5"/>
  <c r="M8" i="9"/>
  <c r="M7" i="9" s="1"/>
  <c r="M63" i="5"/>
  <c r="M62" i="5" s="1"/>
  <c r="M61" i="5" s="1"/>
  <c r="P28" i="9"/>
  <c r="P83" i="5"/>
  <c r="J7" i="10"/>
  <c r="J90" i="5"/>
  <c r="V7" i="10"/>
  <c r="V90" i="5"/>
  <c r="P7" i="11"/>
  <c r="P100" i="5"/>
  <c r="P99" i="5" s="1"/>
  <c r="M7" i="12"/>
  <c r="M106" i="5"/>
  <c r="J7" i="15"/>
  <c r="J150" i="5"/>
  <c r="J149" i="5" s="1"/>
  <c r="V7" i="15"/>
  <c r="V150" i="5"/>
  <c r="S7" i="16"/>
  <c r="S154" i="5"/>
  <c r="S153" i="5" s="1"/>
  <c r="M8" i="17"/>
  <c r="M159" i="5"/>
  <c r="G7" i="18"/>
  <c r="G184" i="5"/>
  <c r="S7" i="18"/>
  <c r="S184" i="5"/>
  <c r="J7" i="20"/>
  <c r="J202" i="5"/>
  <c r="J201" i="5" s="1"/>
  <c r="V7" i="20"/>
  <c r="V202" i="5"/>
  <c r="G245" i="5"/>
  <c r="G244" i="5" s="1"/>
  <c r="S245" i="5"/>
  <c r="S244" i="5" s="1"/>
  <c r="P7" i="25"/>
  <c r="P261" i="5"/>
  <c r="G7" i="26"/>
  <c r="G269" i="5"/>
  <c r="G268" i="5" s="1"/>
  <c r="S7" i="26"/>
  <c r="S269" i="5"/>
  <c r="M273" i="5"/>
  <c r="M272" i="5" s="1"/>
  <c r="P7" i="28"/>
  <c r="P275" i="5"/>
  <c r="J7" i="29"/>
  <c r="J280" i="5"/>
  <c r="V7" i="29"/>
  <c r="V280" i="5"/>
  <c r="M14" i="29"/>
  <c r="M287" i="5"/>
  <c r="J7" i="30"/>
  <c r="J6" i="30" s="1"/>
  <c r="J326" i="5"/>
  <c r="V7" i="30"/>
  <c r="V6" i="30" s="1"/>
  <c r="V326" i="5"/>
  <c r="V325" i="5" s="1"/>
  <c r="V324" i="5" s="1"/>
  <c r="V363" i="5" s="1"/>
  <c r="D6" i="2" s="1"/>
  <c r="E6" i="2" s="1"/>
  <c r="G7" i="31"/>
  <c r="G334" i="5"/>
  <c r="S7" i="31"/>
  <c r="S334" i="5"/>
  <c r="S333" i="5" s="1"/>
  <c r="G7" i="32"/>
  <c r="G344" i="5"/>
  <c r="S7" i="32"/>
  <c r="S344" i="5"/>
  <c r="M7" i="33"/>
  <c r="M351" i="5"/>
  <c r="S7" i="35"/>
  <c r="S360" i="5"/>
  <c r="S359" i="5" s="1"/>
  <c r="G7" i="8"/>
  <c r="J28" i="9"/>
  <c r="S7" i="11"/>
  <c r="J7" i="13"/>
  <c r="J6" i="13" s="1"/>
  <c r="J7" i="25"/>
  <c r="V7" i="28"/>
  <c r="S7" i="33"/>
  <c r="J7" i="8"/>
  <c r="J28" i="5"/>
  <c r="J27" i="5" s="1"/>
  <c r="G8" i="9"/>
  <c r="G7" i="9" s="1"/>
  <c r="G63" i="5"/>
  <c r="V7" i="11"/>
  <c r="V100" i="5"/>
  <c r="V99" i="5" s="1"/>
  <c r="S7" i="12"/>
  <c r="S106" i="5"/>
  <c r="J7" i="14"/>
  <c r="J130" i="5"/>
  <c r="G7" i="23"/>
  <c r="G251" i="5"/>
  <c r="G7" i="24"/>
  <c r="G256" i="5"/>
  <c r="G255" i="5" s="1"/>
  <c r="V7" i="25"/>
  <c r="V261" i="5"/>
  <c r="P7" i="29"/>
  <c r="P280" i="5"/>
  <c r="P7" i="6"/>
  <c r="P6" i="6" s="1"/>
  <c r="P8" i="5"/>
  <c r="M7" i="8"/>
  <c r="M28" i="5"/>
  <c r="V8" i="9"/>
  <c r="V7" i="9" s="1"/>
  <c r="V63" i="5"/>
  <c r="M28" i="9"/>
  <c r="M83" i="5"/>
  <c r="M82" i="5" s="1"/>
  <c r="G7" i="10"/>
  <c r="G90" i="5"/>
  <c r="S7" i="10"/>
  <c r="S90" i="5"/>
  <c r="M7" i="11"/>
  <c r="M100" i="5"/>
  <c r="J7" i="12"/>
  <c r="J106" i="5"/>
  <c r="J105" i="5" s="1"/>
  <c r="V7" i="12"/>
  <c r="V106" i="5"/>
  <c r="V7" i="13"/>
  <c r="V6" i="13" s="1"/>
  <c r="V117" i="5"/>
  <c r="V116" i="5" s="1"/>
  <c r="V115" i="5" s="1"/>
  <c r="M7" i="14"/>
  <c r="M130" i="5"/>
  <c r="G7" i="15"/>
  <c r="G150" i="5"/>
  <c r="G149" i="5" s="1"/>
  <c r="S7" i="15"/>
  <c r="S150" i="5"/>
  <c r="P7" i="16"/>
  <c r="P154" i="5"/>
  <c r="J8" i="17"/>
  <c r="J159" i="5"/>
  <c r="V8" i="17"/>
  <c r="V159" i="5"/>
  <c r="P7" i="18"/>
  <c r="P184" i="5"/>
  <c r="M7" i="19"/>
  <c r="M192" i="5"/>
  <c r="M191" i="5" s="1"/>
  <c r="G7" i="20"/>
  <c r="G202" i="5"/>
  <c r="S7" i="20"/>
  <c r="S202" i="5"/>
  <c r="S201" i="5" s="1"/>
  <c r="P245" i="5"/>
  <c r="P244" i="5" s="1"/>
  <c r="J7" i="23"/>
  <c r="J251" i="5"/>
  <c r="V7" i="23"/>
  <c r="V251" i="5"/>
  <c r="J7" i="24"/>
  <c r="J256" i="5"/>
  <c r="J255" i="5" s="1"/>
  <c r="V7" i="24"/>
  <c r="V256" i="5"/>
  <c r="V255" i="5" s="1"/>
  <c r="M7" i="25"/>
  <c r="M261" i="5"/>
  <c r="M260" i="5" s="1"/>
  <c r="P7" i="26"/>
  <c r="P269" i="5"/>
  <c r="V7" i="27"/>
  <c r="V273" i="5"/>
  <c r="V272" i="5" s="1"/>
  <c r="G7" i="29"/>
  <c r="G280" i="5"/>
  <c r="S7" i="29"/>
  <c r="S280" i="5"/>
  <c r="V14" i="29"/>
  <c r="V287" i="5"/>
  <c r="V286" i="5" s="1"/>
  <c r="G7" i="30"/>
  <c r="G6" i="30" s="1"/>
  <c r="G326" i="5"/>
  <c r="S7" i="30"/>
  <c r="S6" i="30" s="1"/>
  <c r="S326" i="5"/>
  <c r="P7" i="32"/>
  <c r="P344" i="5"/>
  <c r="V7" i="34"/>
  <c r="V356" i="5"/>
  <c r="V355" i="5" s="1"/>
  <c r="V7" i="26"/>
  <c r="G14" i="29"/>
  <c r="F32" i="1"/>
  <c r="V359" i="5"/>
  <c r="V350" i="5"/>
  <c r="V343" i="5"/>
  <c r="V333" i="5"/>
  <c r="V316" i="5"/>
  <c r="V314" i="5"/>
  <c r="V312" i="5"/>
  <c r="V309" i="5"/>
  <c r="V305" i="5"/>
  <c r="V301" i="5"/>
  <c r="V294" i="5"/>
  <c r="V290" i="5"/>
  <c r="V289" i="5" s="1"/>
  <c r="V279" i="5"/>
  <c r="V274" i="5"/>
  <c r="V268" i="5"/>
  <c r="V260" i="5"/>
  <c r="V250" i="5"/>
  <c r="V244" i="5"/>
  <c r="V233" i="5"/>
  <c r="V201" i="5"/>
  <c r="V191" i="5"/>
  <c r="V183" i="5"/>
  <c r="V158" i="5"/>
  <c r="V157" i="5"/>
  <c r="V153" i="5"/>
  <c r="V149" i="5"/>
  <c r="V129" i="5"/>
  <c r="V105" i="5"/>
  <c r="V89" i="5"/>
  <c r="V62" i="5"/>
  <c r="V61" i="5" s="1"/>
  <c r="V7" i="5"/>
  <c r="V6" i="5" s="1"/>
  <c r="S350" i="5"/>
  <c r="S343" i="5"/>
  <c r="S325" i="5"/>
  <c r="S324" i="5" s="1"/>
  <c r="S316" i="5"/>
  <c r="S314" i="5"/>
  <c r="S312" i="5"/>
  <c r="S309" i="5"/>
  <c r="S305" i="5"/>
  <c r="S301" i="5"/>
  <c r="S294" i="5"/>
  <c r="S290" i="5"/>
  <c r="S289" i="5" s="1"/>
  <c r="S286" i="5"/>
  <c r="S279" i="5"/>
  <c r="S274" i="5"/>
  <c r="S272" i="5"/>
  <c r="S268" i="5"/>
  <c r="S260" i="5"/>
  <c r="S250" i="5"/>
  <c r="S233" i="5"/>
  <c r="S191" i="5"/>
  <c r="S183" i="5"/>
  <c r="S158" i="5"/>
  <c r="S157" i="5"/>
  <c r="S149" i="5"/>
  <c r="S129" i="5"/>
  <c r="S116" i="5"/>
  <c r="S115" i="5" s="1"/>
  <c r="S105" i="5"/>
  <c r="S99" i="5"/>
  <c r="S89" i="5"/>
  <c r="S82" i="5"/>
  <c r="S62" i="5"/>
  <c r="S61" i="5" s="1"/>
  <c r="S27" i="5"/>
  <c r="S7" i="5"/>
  <c r="S6" i="5" s="1"/>
  <c r="P359" i="5"/>
  <c r="P355" i="5"/>
  <c r="P343" i="5"/>
  <c r="P333" i="5"/>
  <c r="P325" i="5"/>
  <c r="P324" i="5" s="1"/>
  <c r="P316" i="5"/>
  <c r="P314" i="5"/>
  <c r="P312" i="5"/>
  <c r="P309" i="5"/>
  <c r="P305" i="5"/>
  <c r="P301" i="5"/>
  <c r="P294" i="5"/>
  <c r="P290" i="5"/>
  <c r="P289" i="5" s="1"/>
  <c r="P286" i="5"/>
  <c r="P279" i="5"/>
  <c r="P274" i="5"/>
  <c r="P268" i="5"/>
  <c r="P260" i="5"/>
  <c r="P255" i="5"/>
  <c r="P250" i="5"/>
  <c r="P233" i="5"/>
  <c r="P201" i="5"/>
  <c r="P191" i="5"/>
  <c r="P183" i="5"/>
  <c r="P158" i="5"/>
  <c r="P157" i="5"/>
  <c r="P153" i="5"/>
  <c r="P149" i="5"/>
  <c r="P129" i="5"/>
  <c r="P116" i="5"/>
  <c r="P115" i="5" s="1"/>
  <c r="P105" i="5"/>
  <c r="P89" i="5"/>
  <c r="P82" i="5"/>
  <c r="P62" i="5"/>
  <c r="P61" i="5" s="1"/>
  <c r="P27" i="5"/>
  <c r="P7" i="5"/>
  <c r="P6" i="5" s="1"/>
  <c r="M359" i="5"/>
  <c r="M355" i="5"/>
  <c r="M350" i="5"/>
  <c r="M343" i="5"/>
  <c r="M325" i="5"/>
  <c r="M324" i="5" s="1"/>
  <c r="M316" i="5"/>
  <c r="M314" i="5"/>
  <c r="M312" i="5"/>
  <c r="M309" i="5"/>
  <c r="M305" i="5"/>
  <c r="M301" i="5"/>
  <c r="M294" i="5"/>
  <c r="M290" i="5"/>
  <c r="M289" i="5" s="1"/>
  <c r="M286" i="5"/>
  <c r="M274" i="5"/>
  <c r="M268" i="5"/>
  <c r="M255" i="5"/>
  <c r="M250" i="5"/>
  <c r="M244" i="5"/>
  <c r="M233" i="5"/>
  <c r="M201" i="5"/>
  <c r="M183" i="5"/>
  <c r="M158" i="5"/>
  <c r="M157" i="5"/>
  <c r="M153" i="5"/>
  <c r="M149" i="5"/>
  <c r="M129" i="5"/>
  <c r="M116" i="5"/>
  <c r="M115" i="5" s="1"/>
  <c r="M105" i="5"/>
  <c r="M99" i="5"/>
  <c r="M89" i="5"/>
  <c r="M27" i="5"/>
  <c r="M7" i="5"/>
  <c r="M6" i="5" s="1"/>
  <c r="J355" i="5"/>
  <c r="J350" i="5"/>
  <c r="J325" i="5"/>
  <c r="J324" i="5" s="1"/>
  <c r="J316" i="5"/>
  <c r="J314" i="5"/>
  <c r="J312" i="5"/>
  <c r="J309" i="5"/>
  <c r="J305" i="5"/>
  <c r="J301" i="5"/>
  <c r="J294" i="5"/>
  <c r="J290" i="5"/>
  <c r="J289" i="5" s="1"/>
  <c r="J286" i="5"/>
  <c r="J279" i="5"/>
  <c r="J274" i="5"/>
  <c r="J272" i="5"/>
  <c r="J268" i="5"/>
  <c r="J260" i="5"/>
  <c r="J250" i="5"/>
  <c r="J233" i="5"/>
  <c r="J183" i="5"/>
  <c r="J158" i="5"/>
  <c r="J157" i="5"/>
  <c r="J153" i="5"/>
  <c r="J129" i="5"/>
  <c r="J116" i="5"/>
  <c r="J115" i="5" s="1"/>
  <c r="J99" i="5"/>
  <c r="J89" i="5"/>
  <c r="J82" i="5"/>
  <c r="J62" i="5"/>
  <c r="J61" i="5" s="1"/>
  <c r="J7" i="5"/>
  <c r="J6" i="5" s="1"/>
  <c r="G294" i="5"/>
  <c r="G290" i="5"/>
  <c r="G289" i="5" s="1"/>
  <c r="G286" i="5"/>
  <c r="G279" i="5"/>
  <c r="G272" i="5"/>
  <c r="G260" i="5"/>
  <c r="G250" i="5"/>
  <c r="G233" i="5"/>
  <c r="G325" i="5"/>
  <c r="G324" i="5" s="1"/>
  <c r="G316" i="5"/>
  <c r="G314" i="5"/>
  <c r="G312" i="5"/>
  <c r="G309" i="5"/>
  <c r="G305" i="5"/>
  <c r="G301" i="5"/>
  <c r="G343" i="5"/>
  <c r="G333" i="5"/>
  <c r="G350" i="5"/>
  <c r="G355" i="5"/>
  <c r="U48" i="1"/>
  <c r="R48" i="1"/>
  <c r="O48" i="1"/>
  <c r="L48" i="1"/>
  <c r="I48" i="1"/>
  <c r="F48" i="1"/>
  <c r="G153" i="5"/>
  <c r="G129" i="5"/>
  <c r="G116" i="5"/>
  <c r="G99" i="5"/>
  <c r="G89" i="5"/>
  <c r="G82" i="5"/>
  <c r="G62" i="5"/>
  <c r="G61" i="5" s="1"/>
  <c r="G27" i="5"/>
  <c r="G191" i="5"/>
  <c r="G183" i="5"/>
  <c r="G201" i="5"/>
  <c r="U15" i="4"/>
  <c r="R15" i="4"/>
  <c r="O15" i="4"/>
  <c r="L15" i="4"/>
  <c r="I15" i="4"/>
  <c r="F15" i="4"/>
  <c r="U14" i="4"/>
  <c r="R14" i="4"/>
  <c r="O14" i="4"/>
  <c r="L14" i="4"/>
  <c r="I14" i="4"/>
  <c r="F14" i="4"/>
  <c r="U13" i="4"/>
  <c r="R13" i="4"/>
  <c r="O13" i="4"/>
  <c r="L13" i="4"/>
  <c r="I13" i="4"/>
  <c r="F13" i="4"/>
  <c r="U12" i="4"/>
  <c r="R12" i="4"/>
  <c r="O12" i="4"/>
  <c r="L12" i="4"/>
  <c r="I12" i="4"/>
  <c r="F12" i="4"/>
  <c r="U11" i="4"/>
  <c r="R11" i="4"/>
  <c r="O11" i="4"/>
  <c r="L11" i="4"/>
  <c r="I11" i="4"/>
  <c r="F11" i="4"/>
  <c r="U10" i="4"/>
  <c r="R10" i="4"/>
  <c r="O10" i="4"/>
  <c r="L10" i="4"/>
  <c r="I10" i="4"/>
  <c r="F10" i="4"/>
  <c r="U9" i="4"/>
  <c r="R9" i="4"/>
  <c r="O9" i="4"/>
  <c r="L9" i="4"/>
  <c r="I9" i="4"/>
  <c r="F9" i="4"/>
  <c r="U28" i="1"/>
  <c r="R28" i="1"/>
  <c r="O28" i="1"/>
  <c r="L28" i="1"/>
  <c r="I28" i="1"/>
  <c r="F28" i="1"/>
  <c r="U27" i="1"/>
  <c r="R27" i="1"/>
  <c r="O27" i="1"/>
  <c r="L27" i="1"/>
  <c r="I27" i="1"/>
  <c r="F27" i="1"/>
  <c r="U26" i="1"/>
  <c r="R26" i="1"/>
  <c r="O26" i="1"/>
  <c r="L26" i="1"/>
  <c r="I26" i="1"/>
  <c r="F26" i="1"/>
  <c r="U25" i="1"/>
  <c r="R25" i="1"/>
  <c r="O25" i="1"/>
  <c r="L25" i="1"/>
  <c r="I25" i="1"/>
  <c r="F25" i="1"/>
  <c r="U24" i="1"/>
  <c r="R24" i="1"/>
  <c r="O24" i="1"/>
  <c r="L24" i="1"/>
  <c r="I24" i="1"/>
  <c r="F24" i="1"/>
  <c r="U23" i="1"/>
  <c r="R23" i="1"/>
  <c r="O23" i="1"/>
  <c r="L23" i="1"/>
  <c r="I23" i="1"/>
  <c r="F23" i="1"/>
  <c r="U22" i="1"/>
  <c r="R22" i="1"/>
  <c r="O22" i="1"/>
  <c r="L22" i="1"/>
  <c r="I22" i="1"/>
  <c r="F22" i="1"/>
  <c r="U21" i="1"/>
  <c r="R21" i="1"/>
  <c r="O21" i="1"/>
  <c r="L21" i="1"/>
  <c r="I21" i="1"/>
  <c r="F21" i="1"/>
  <c r="U20" i="1"/>
  <c r="R20" i="1"/>
  <c r="O20" i="1"/>
  <c r="L20" i="1"/>
  <c r="I20" i="1"/>
  <c r="F20" i="1"/>
  <c r="U19" i="1"/>
  <c r="R19" i="1"/>
  <c r="O19" i="1"/>
  <c r="L19" i="1"/>
  <c r="I19" i="1"/>
  <c r="F19" i="1"/>
  <c r="U18" i="1"/>
  <c r="R18" i="1"/>
  <c r="O18" i="1"/>
  <c r="L18" i="1"/>
  <c r="I18" i="1"/>
  <c r="F18" i="1"/>
  <c r="U17" i="1"/>
  <c r="R17" i="1"/>
  <c r="O17" i="1"/>
  <c r="L17" i="1"/>
  <c r="I17" i="1"/>
  <c r="F17" i="1"/>
  <c r="U16" i="1"/>
  <c r="R16" i="1"/>
  <c r="O16" i="1"/>
  <c r="L16" i="1"/>
  <c r="I16" i="1"/>
  <c r="F16" i="1"/>
  <c r="U15" i="1"/>
  <c r="R15" i="1"/>
  <c r="O15" i="1"/>
  <c r="L15" i="1"/>
  <c r="I15" i="1"/>
  <c r="F15" i="1"/>
  <c r="U14" i="1"/>
  <c r="R14" i="1"/>
  <c r="O14" i="1"/>
  <c r="L14" i="1"/>
  <c r="I14" i="1"/>
  <c r="F14" i="1"/>
  <c r="U13" i="1"/>
  <c r="R13" i="1"/>
  <c r="O13" i="1"/>
  <c r="L13" i="1"/>
  <c r="I13" i="1"/>
  <c r="F13" i="1"/>
  <c r="U12" i="1"/>
  <c r="R12" i="1"/>
  <c r="O12" i="1"/>
  <c r="L12" i="1"/>
  <c r="I12" i="1"/>
  <c r="F12" i="1"/>
  <c r="U11" i="1"/>
  <c r="R11" i="1"/>
  <c r="O11" i="1"/>
  <c r="L11" i="1"/>
  <c r="I11" i="1"/>
  <c r="F11" i="1"/>
  <c r="U10" i="1"/>
  <c r="R10" i="1"/>
  <c r="O10" i="1"/>
  <c r="L10" i="1"/>
  <c r="I10" i="1"/>
  <c r="F10" i="1"/>
  <c r="U9" i="1"/>
  <c r="R9" i="1"/>
  <c r="O9" i="1"/>
  <c r="L9" i="1"/>
  <c r="I9" i="1"/>
  <c r="F9" i="1"/>
  <c r="U38" i="1"/>
  <c r="R38" i="1"/>
  <c r="O38" i="1"/>
  <c r="L38" i="1"/>
  <c r="I38" i="1"/>
  <c r="F38" i="1"/>
  <c r="U37" i="1"/>
  <c r="R37" i="1"/>
  <c r="O37" i="1"/>
  <c r="L37" i="1"/>
  <c r="I37" i="1"/>
  <c r="F37" i="1"/>
  <c r="U36" i="1"/>
  <c r="R36" i="1"/>
  <c r="O36" i="1"/>
  <c r="L36" i="1"/>
  <c r="I36" i="1"/>
  <c r="F36" i="1"/>
  <c r="U35" i="1"/>
  <c r="R35" i="1"/>
  <c r="O35" i="1"/>
  <c r="L35" i="1"/>
  <c r="I35" i="1"/>
  <c r="F35" i="1"/>
  <c r="U34" i="1"/>
  <c r="R34" i="1"/>
  <c r="O34" i="1"/>
  <c r="L34" i="1"/>
  <c r="I34" i="1"/>
  <c r="F34" i="1"/>
  <c r="U33" i="1"/>
  <c r="R33" i="1"/>
  <c r="O33" i="1"/>
  <c r="L33" i="1"/>
  <c r="I33" i="1"/>
  <c r="F33" i="1"/>
  <c r="U32" i="1"/>
  <c r="R32" i="1"/>
  <c r="O32" i="1"/>
  <c r="L32" i="1"/>
  <c r="I32" i="1"/>
  <c r="U31" i="1"/>
  <c r="R31" i="1"/>
  <c r="O31" i="1"/>
  <c r="L31" i="1"/>
  <c r="I31" i="1"/>
  <c r="F31" i="1"/>
  <c r="U30" i="1"/>
  <c r="R30" i="1"/>
  <c r="O30" i="1"/>
  <c r="L30" i="1"/>
  <c r="I30" i="1"/>
  <c r="F30" i="1"/>
  <c r="U29" i="1"/>
  <c r="R29" i="1"/>
  <c r="O29" i="1"/>
  <c r="L29" i="1"/>
  <c r="I29" i="1"/>
  <c r="F29" i="1"/>
  <c r="U49" i="1"/>
  <c r="R49" i="1"/>
  <c r="O49" i="1"/>
  <c r="L49" i="1"/>
  <c r="I49" i="1"/>
  <c r="F49" i="1"/>
  <c r="U47" i="1"/>
  <c r="R47" i="1"/>
  <c r="O47" i="1"/>
  <c r="L47" i="1"/>
  <c r="I47" i="1"/>
  <c r="F47" i="1"/>
  <c r="U46" i="1"/>
  <c r="R46" i="1"/>
  <c r="O46" i="1"/>
  <c r="L46" i="1"/>
  <c r="I46" i="1"/>
  <c r="F46" i="1"/>
  <c r="U45" i="1"/>
  <c r="R45" i="1"/>
  <c r="O45" i="1"/>
  <c r="L45" i="1"/>
  <c r="I45" i="1"/>
  <c r="F45" i="1"/>
  <c r="U44" i="1"/>
  <c r="R44" i="1"/>
  <c r="O44" i="1"/>
  <c r="L44" i="1"/>
  <c r="I44" i="1"/>
  <c r="F44" i="1"/>
  <c r="U41" i="1"/>
  <c r="R41" i="1"/>
  <c r="O41" i="1"/>
  <c r="L41" i="1"/>
  <c r="I41" i="1"/>
  <c r="F41" i="1"/>
  <c r="U40" i="1"/>
  <c r="R40" i="1"/>
  <c r="O40" i="1"/>
  <c r="L40" i="1"/>
  <c r="I40" i="1"/>
  <c r="F40" i="1"/>
  <c r="U39" i="1"/>
  <c r="R39" i="1"/>
  <c r="O39" i="1"/>
  <c r="L39" i="1"/>
  <c r="I39" i="1"/>
  <c r="F39" i="1"/>
  <c r="U50" i="1"/>
  <c r="R50" i="1"/>
  <c r="O50" i="1"/>
  <c r="L50" i="1"/>
  <c r="I50" i="1"/>
  <c r="F50" i="1"/>
  <c r="U43" i="1"/>
  <c r="R43" i="1"/>
  <c r="O43" i="1"/>
  <c r="L43" i="1"/>
  <c r="I43" i="1"/>
  <c r="F43" i="1"/>
  <c r="U42" i="1"/>
  <c r="R42" i="1"/>
  <c r="O42" i="1"/>
  <c r="L42" i="1"/>
  <c r="I42" i="1"/>
  <c r="F42" i="1"/>
  <c r="U8" i="1"/>
  <c r="R8" i="1"/>
  <c r="O8" i="1"/>
  <c r="L8" i="1"/>
  <c r="I8" i="1"/>
  <c r="F8" i="1"/>
  <c r="U7" i="1"/>
  <c r="R7" i="1"/>
  <c r="O7" i="1"/>
  <c r="L7" i="1"/>
  <c r="I7" i="1"/>
  <c r="F7" i="1"/>
  <c r="U6" i="1"/>
  <c r="U51" i="1" s="1"/>
  <c r="D4" i="2" s="1"/>
  <c r="D7" i="2" s="1"/>
  <c r="R6" i="1"/>
  <c r="O6" i="1"/>
  <c r="L6" i="1"/>
  <c r="I6" i="1"/>
  <c r="F6" i="1"/>
  <c r="U8" i="4"/>
  <c r="R8" i="4"/>
  <c r="O8" i="4"/>
  <c r="L8" i="4"/>
  <c r="I8" i="4"/>
  <c r="F8" i="4"/>
  <c r="U7" i="4"/>
  <c r="R7" i="4"/>
  <c r="O7" i="4"/>
  <c r="L7" i="4"/>
  <c r="I7" i="4"/>
  <c r="F7" i="4"/>
  <c r="U6" i="4"/>
  <c r="U16" i="4" s="1"/>
  <c r="D5" i="2" s="1"/>
  <c r="E5" i="2" s="1"/>
  <c r="R6" i="4"/>
  <c r="O6" i="4"/>
  <c r="L6" i="4"/>
  <c r="I6" i="4"/>
  <c r="F6" i="4"/>
  <c r="G359" i="5"/>
  <c r="G7" i="5"/>
  <c r="G6" i="5" s="1"/>
  <c r="E4" i="2" l="1"/>
  <c r="E7" i="2" s="1"/>
  <c r="E10" i="2" s="1"/>
  <c r="E11" i="2" s="1"/>
  <c r="G115" i="5"/>
</calcChain>
</file>

<file path=xl/sharedStrings.xml><?xml version="1.0" encoding="utf-8"?>
<sst xmlns="http://schemas.openxmlformats.org/spreadsheetml/2006/main" count="1908" uniqueCount="480">
  <si>
    <t>No</t>
  </si>
  <si>
    <t>Indikator Kinerja Program (Outcome)</t>
  </si>
  <si>
    <t>Kondisi Kinerja Awal RPJMD (Tahun 2012)</t>
  </si>
  <si>
    <t>Capaian Kinerja Program dan Kerangka Pendanaan</t>
  </si>
  <si>
    <t>Tahun 2013</t>
  </si>
  <si>
    <t>target</t>
  </si>
  <si>
    <t>realisasi</t>
  </si>
  <si>
    <t>%</t>
  </si>
  <si>
    <t>Tahun 2014</t>
  </si>
  <si>
    <t>Tahun 2015</t>
  </si>
  <si>
    <t>Tahun 2016</t>
  </si>
  <si>
    <t>Tahun 2017</t>
  </si>
  <si>
    <t>SKPD Penanggung Jawab</t>
  </si>
  <si>
    <t>Kondisi Pada akhir periode RPJMD</t>
  </si>
  <si>
    <t>Rata-Rata Capaian Kinerja (%)</t>
  </si>
  <si>
    <t>Pendidikan</t>
  </si>
  <si>
    <t>a</t>
  </si>
  <si>
    <t>b</t>
  </si>
  <si>
    <t>Kesehatan</t>
  </si>
  <si>
    <t>c</t>
  </si>
  <si>
    <t>Pekerjaan Umum dan Penataan Ruang</t>
  </si>
  <si>
    <t>c.1</t>
  </si>
  <si>
    <t>Pekerjaan Umum</t>
  </si>
  <si>
    <t>c.2</t>
  </si>
  <si>
    <t>Penataan Ruang</t>
  </si>
  <si>
    <t>d</t>
  </si>
  <si>
    <t>Perumahan Rakyat dan Kawasan Pemukiman</t>
  </si>
  <si>
    <t>e</t>
  </si>
  <si>
    <t>Ketenteraman, Ketertiban Umum, dan Perlindungan Masyarakat</t>
  </si>
  <si>
    <t>f</t>
  </si>
  <si>
    <t>Sosial</t>
  </si>
  <si>
    <t>Urusan Wajib Non Pelayanan Dasar</t>
  </si>
  <si>
    <t>Tenaga Kerja</t>
  </si>
  <si>
    <t>Pemberdayaan Perempuan dan Perlindungan Anak</t>
  </si>
  <si>
    <t>Pangan</t>
  </si>
  <si>
    <t>Pertanahan</t>
  </si>
  <si>
    <t>Lingkungan Hidup</t>
  </si>
  <si>
    <t>e.2</t>
  </si>
  <si>
    <t>Kabupaten/Kota</t>
  </si>
  <si>
    <t>Administrasi Kependudukan</t>
  </si>
  <si>
    <t>g</t>
  </si>
  <si>
    <t>Pemberdayaan Masyarakat dan Desa</t>
  </si>
  <si>
    <t>h</t>
  </si>
  <si>
    <t>Pengendalian Penduduk dan Keluarga Berencana</t>
  </si>
  <si>
    <t>i</t>
  </si>
  <si>
    <t>Perhubungan</t>
  </si>
  <si>
    <t>j</t>
  </si>
  <si>
    <t>Komunikasi dan Informasi</t>
  </si>
  <si>
    <t>k</t>
  </si>
  <si>
    <t>Koperasi, Usaha Kecil dan Menengah</t>
  </si>
  <si>
    <t>l</t>
  </si>
  <si>
    <t>Penanaman Modal</t>
  </si>
  <si>
    <t>m</t>
  </si>
  <si>
    <t>Kepemudaan dan Olahraga</t>
  </si>
  <si>
    <t>n</t>
  </si>
  <si>
    <t>Statistik</t>
  </si>
  <si>
    <t>o</t>
  </si>
  <si>
    <t>Persandian</t>
  </si>
  <si>
    <t>p</t>
  </si>
  <si>
    <t>Kebudayaan</t>
  </si>
  <si>
    <t>q</t>
  </si>
  <si>
    <t>Perpustakaan</t>
  </si>
  <si>
    <t>r</t>
  </si>
  <si>
    <t>Kearsipan</t>
  </si>
  <si>
    <t>Urusan Pilihan</t>
  </si>
  <si>
    <t>Pariwisata</t>
  </si>
  <si>
    <t>Pertanian</t>
  </si>
  <si>
    <t>Kehutanan</t>
  </si>
  <si>
    <t>Energi dan SDM</t>
  </si>
  <si>
    <t>Perindustrian</t>
  </si>
  <si>
    <t>Perdagangan</t>
  </si>
  <si>
    <t>Transmigrasi</t>
  </si>
  <si>
    <t>Kelautan dan Perikanan</t>
  </si>
  <si>
    <t>Urusan Penunjang</t>
  </si>
  <si>
    <t>Perencanaan Pembangunan</t>
  </si>
  <si>
    <t>B</t>
  </si>
  <si>
    <t>Keuangan</t>
  </si>
  <si>
    <t>Kepegawaian serta Pendidikan dan Pelatihan</t>
  </si>
  <si>
    <t>Penelitian dan Pengembangan</t>
  </si>
  <si>
    <t>Pengawasan</t>
  </si>
  <si>
    <t>Sekretariat Dewan</t>
  </si>
  <si>
    <t>Urusan Wajib Pelayanan Dasar</t>
  </si>
  <si>
    <t>Rekapitulasi Per Aspek</t>
  </si>
  <si>
    <t>Aspek</t>
  </si>
  <si>
    <t>Bobot</t>
  </si>
  <si>
    <t>Rata-rata Capaian Kinerja</t>
  </si>
  <si>
    <t>Skor</t>
  </si>
  <si>
    <t>Aspek Kesejahteraan Masyarakat</t>
  </si>
  <si>
    <t>Aspek Daya Saign Daerah</t>
  </si>
  <si>
    <t>Aspek Pelayanan Umum</t>
  </si>
  <si>
    <t>A</t>
  </si>
  <si>
    <t>C</t>
  </si>
  <si>
    <t>Total Skor</t>
  </si>
  <si>
    <t>Rata-Rata Capaian</t>
  </si>
  <si>
    <t>Predikat Kinerja</t>
  </si>
  <si>
    <t>Kriteria Capaian Nilai Peringkat Kinerja :</t>
  </si>
  <si>
    <t>Nilai Capaian Kinerja :</t>
  </si>
  <si>
    <t>Pertumbuhan PDRB</t>
  </si>
  <si>
    <t>Laju Inflasi</t>
  </si>
  <si>
    <t>PDRB Per kapita</t>
  </si>
  <si>
    <t>Indeks gini</t>
  </si>
  <si>
    <t>Pemerataan pendapatan versi bank dunia</t>
  </si>
  <si>
    <t>Indeks ketimpangan Williamson (indeks Ketimpangan Regional)</t>
  </si>
  <si>
    <t>Persentase penduduk diatas garis kemiskinan</t>
  </si>
  <si>
    <t>Rasio kesenjangan kemiskinan</t>
  </si>
  <si>
    <t>Proporsi penduduk dengan pendapatan kurang dari USD 1,00 (PPP) perkapita perhari</t>
  </si>
  <si>
    <t>Indeks Pembangunan Manusia (IPM)</t>
  </si>
  <si>
    <t>Angka melek huruf</t>
  </si>
  <si>
    <t>Angka rata-rata lama sekolah</t>
  </si>
  <si>
    <t>Angka usia harapan hidup</t>
  </si>
  <si>
    <t>Prevalensi balita kuran</t>
  </si>
  <si>
    <t>Cakupan desa siaga aktif</t>
  </si>
  <si>
    <t>Angka partisipasi angkatan kerja</t>
  </si>
  <si>
    <t>Tingkat partisipasi angkatan kerja</t>
  </si>
  <si>
    <t>Tingkat pengangguran terbuka</t>
  </si>
  <si>
    <t>Rasio penduduk yang bekerja</t>
  </si>
  <si>
    <t>Laju Pertumbuhan PDB per tenaga kerja</t>
  </si>
  <si>
    <t>Rasio kesempatan kerja terhadap penduduk usia 15 tahun ke atas</t>
  </si>
  <si>
    <t>Proporsi tenaga kerja yang berusaha sendiri dan pekerja bebas keluarga terhadap total kesempatan kerja</t>
  </si>
  <si>
    <t>Keluarga Pra sejahtera dan Keluarga Sejahtera I</t>
  </si>
  <si>
    <t>Indeks Kepuasan Masyarakat</t>
  </si>
  <si>
    <t>Persentase PAD terhadap pendapatan</t>
  </si>
  <si>
    <t>Opini BPK</t>
  </si>
  <si>
    <t>Pencapaian skor Pola Pangan Harapan (PPH)</t>
  </si>
  <si>
    <t>Penguatan candang pangan</t>
  </si>
  <si>
    <t>Penanganan daerah rawan pangan</t>
  </si>
  <si>
    <t>Kontribusi sektor pertanian/perkebunan terhadap PDRB</t>
  </si>
  <si>
    <t>Kontribusi sektor pertanian (palawija) terhadap PDRB</t>
  </si>
  <si>
    <t>Produksi sektor pertanian</t>
  </si>
  <si>
    <t>Kontribusi sektor perkebunan (tanaman keras) terhadap PDRB</t>
  </si>
  <si>
    <t>Produksi sektor perkebunan</t>
  </si>
  <si>
    <t>Kontribusi Produksi kelompok petani terhadap PDRB</t>
  </si>
  <si>
    <t>Kontribusi sektor kehutanan terhadap PDRB</t>
  </si>
  <si>
    <t>Kontribusi sektor pertambangan terhadap PDRB</t>
  </si>
  <si>
    <t>Kontribusi sektor pariwisata terhadap PDRB</t>
  </si>
  <si>
    <t>Kontribusi sektor kelautan dan perikanan terhadap PDRB</t>
  </si>
  <si>
    <t>Kontribusi sektor perdagangan terhadap PDRB</t>
  </si>
  <si>
    <t>Kontribusi sektor industri terhadap PDRB</t>
  </si>
  <si>
    <t>Kontribusi industri rumah tangga terhadap PDRB sektor industri</t>
  </si>
  <si>
    <t>Pertumbuhan Industri</t>
  </si>
  <si>
    <t>Kontribusi transmigrasi terhadap PDRB</t>
  </si>
  <si>
    <t>ASPEK KESEJAHTERAAN MASYARAKAT</t>
  </si>
  <si>
    <t>ASPEK DAYA SAING DAERAH</t>
  </si>
  <si>
    <t>ASPEK PELAYANAN UMUM</t>
  </si>
  <si>
    <t>Pengeluaran konsumsi rumah tangga per kapita</t>
  </si>
  <si>
    <t>Nilai tukar petani</t>
  </si>
  <si>
    <t>Persentase pengeluaran konsumsi non pangan perkapita</t>
  </si>
  <si>
    <t>Produktivitas total daerah</t>
  </si>
  <si>
    <t>Persentase desa berstatus swasembada terhadap total desa</t>
  </si>
  <si>
    <t>Rasio ekspor+impor terhadap PDB (indikator keterbukaan ekonomi)</t>
  </si>
  <si>
    <t>Rasio pinjaman terhadap simpanan di bank umum</t>
  </si>
  <si>
    <t>Rasio pinjaman terhadap simpananan di BPR</t>
  </si>
  <si>
    <t>Angka kriminalitas yang tertangani</t>
  </si>
  <si>
    <t>Rasio ketergantungan</t>
  </si>
  <si>
    <t>persentase balita gizi buruk</t>
  </si>
  <si>
    <t>proporsi panjang jaringan jalan dalam kondisi baik</t>
  </si>
  <si>
    <t>Rasio panjang Jalan dengan jumlah penduduk</t>
  </si>
  <si>
    <t>Persentase kawasan permukiman yang belum dapat dilalui kendaraan roda 4</t>
  </si>
  <si>
    <t>persentase jalan kabupaten dalam kondisi baik (&gt;40 KM/Jam)</t>
  </si>
  <si>
    <t>persentase jalan yang memiliki trotoar dan drainase/saluran pembuangan air (minimal 1,5 m)</t>
  </si>
  <si>
    <t>persentase sempedan jalan yang dipakai pedagang kaki lima atau bangunan rumah liar</t>
  </si>
  <si>
    <t>persentase rumah tinggal bersanitasi</t>
  </si>
  <si>
    <t>persentase sempedan sungai yang dipakai bangunan liar</t>
  </si>
  <si>
    <t>persentase drainase dalam kondisi baik/pembuangan aliran air tidak tersumbat</t>
  </si>
  <si>
    <t>tidak terjadi genangan &gt;2 kali setahun</t>
  </si>
  <si>
    <t>persentase pembangunan turap diwilayah jalan penghubung dan aliran sungai rawan longsor</t>
  </si>
  <si>
    <t>persentase irigasi kabupaten dalam kondisi baik</t>
  </si>
  <si>
    <t>rasio jaringan irigasi</t>
  </si>
  <si>
    <t>persentase penduduk berakses air minum</t>
  </si>
  <si>
    <t>proporsi rumah tangga dengan akses berkelanjut terhadap air minum layak,perkotaan dan perdesaan</t>
  </si>
  <si>
    <t>persentase areal kawasan kumuh</t>
  </si>
  <si>
    <t>tersedianya fasilitas pengurangan sampah di perkotaan</t>
  </si>
  <si>
    <t>rasio tempat pemakaman umum per satuan penduduk</t>
  </si>
  <si>
    <t>rasio tempat ibadah persatuan penduduk</t>
  </si>
  <si>
    <t>Rasio ruang terbuka hijau persatuan luas wilayah ber HPL/HGB</t>
  </si>
  <si>
    <t>luas RTH publik sebesar 20% dari luas wilayah kota/kawasan perkotaan</t>
  </si>
  <si>
    <t>Rasio bangunan ber IMB persatuan bangunan</t>
  </si>
  <si>
    <t>ruang publik yang berubah peruntukannya</t>
  </si>
  <si>
    <t>rasio luas kawasan tertutup pepohonan berdasarkan hasil pemotretan citra satelit dan survei foto udara terhadap luas daratan</t>
  </si>
  <si>
    <t>ketaatan terhadap RTRW</t>
  </si>
  <si>
    <t>Rasio rumah layak huni</t>
  </si>
  <si>
    <t>rasio permukiman layak huni</t>
  </si>
  <si>
    <t>cakupan ketersediaan rumah layak huni</t>
  </si>
  <si>
    <t>cakupan layanan rumah layak huni yang terjangkau</t>
  </si>
  <si>
    <t>persentase pemukiman yang tertata</t>
  </si>
  <si>
    <t>persentase lingkungan pemukiman kumuh</t>
  </si>
  <si>
    <t>persentase luasan permukiman kumuh di kawasan perkotaan</t>
  </si>
  <si>
    <t>proporsi rumah tangga kumuh perkotaan</t>
  </si>
  <si>
    <t>cukupan lingkungan yang sehat dan aman yang didukung dengan PSU</t>
  </si>
  <si>
    <t>Terintegrasi RPPLH dalam rencana pembangunan kota</t>
  </si>
  <si>
    <t>terselenggaranya KLHS untuk K/R/P tk.daerah provinsi</t>
  </si>
  <si>
    <t>hasil pengukuran indeks kualitas air</t>
  </si>
  <si>
    <t>hasil pengukuran indeks kualitas udara</t>
  </si>
  <si>
    <t>hasil pengukuran indeks kualitas tutupan lahan</t>
  </si>
  <si>
    <t>pembinaan dan pengawasan terkait ketaatan penanggung jawab usaha dan/atau kegiatan yang diawasi ketaatannya terhadap izin lingkungan,izin PPLH dan PUU LH D yang diterbitkan oleh pemerintah kota</t>
  </si>
  <si>
    <t>peningkatan kapasitas dan sarana prasarana pejabat pengawas lingkungan hidup di daerah (PPLHD) di Kota</t>
  </si>
  <si>
    <t>terfasilitasi pendampingan pengakuan MHA</t>
  </si>
  <si>
    <t>terverifikasinya MHA dan kearifan lokal atau pengetahuan tradisional</t>
  </si>
  <si>
    <t>terverifikasi hak kearifan lokal atau hak pengetahuan tradisional</t>
  </si>
  <si>
    <t>penetapan hak MHA</t>
  </si>
  <si>
    <t>terfasilitasi kegiatan peningkatan pengetahuan dan ketrampilan</t>
  </si>
  <si>
    <t>terfasilitasi penyediaan sarana/prasarana</t>
  </si>
  <si>
    <t>terlaksananya pendidikan dan pelatihan masyarakat</t>
  </si>
  <si>
    <t>terlaksananya pemberian penghargaan lingkungan hidup</t>
  </si>
  <si>
    <t>timbunan sampah yang ditangani</t>
  </si>
  <si>
    <t>persentase jumlah sampah yang terkurangi melalui 3R</t>
  </si>
  <si>
    <t>persentase cukupan area pelayanan</t>
  </si>
  <si>
    <t>persentase jumlah sampah yang tertangani</t>
  </si>
  <si>
    <t>operasionalisasi TPA/TPST/SPA di Kota</t>
  </si>
  <si>
    <t>persentase izin pengelolaan sampah oleh swasta yang diterbitkan</t>
  </si>
  <si>
    <t>persentase pengelolaan sampah oleh swasta yang taat terhadap peraturan perundang-undangan</t>
  </si>
  <si>
    <t>Jumlah arus penumpang angkutan umum</t>
  </si>
  <si>
    <t>rasio ijin trayek</t>
  </si>
  <si>
    <t>jumlah uji KIR angkutan umum</t>
  </si>
  <si>
    <t>Jumlah pelabuhan laut/udara/terminal bis</t>
  </si>
  <si>
    <t>persentase layanan angkutan darat</t>
  </si>
  <si>
    <t>persentase kepemilikan KIR angkutan umum</t>
  </si>
  <si>
    <t>pemasangan rambu rambu</t>
  </si>
  <si>
    <t>rasio panjang jalan per jumlah kendaraan</t>
  </si>
  <si>
    <t>jumlah orang/barang yang tersangkut angkutan umum</t>
  </si>
  <si>
    <t>jumlah orang/barang melalui dermaga/bandara/ terminal pertahun</t>
  </si>
  <si>
    <t>Tersedianya dokumen perencanaan RPJPD yang telah ditetapkan dengan PERDA</t>
  </si>
  <si>
    <t>tersedianya dokumen perencanaan RPJMD yang telah ditetapkan dengan PERDA/PERKADA</t>
  </si>
  <si>
    <t>Tersedianya dokumen perencananaan RKPD yang telah ditetapkan dengan PERKADA</t>
  </si>
  <si>
    <t>Tersediaanya dokumen RTRW yang telah ditetapkan dengan PERDA</t>
  </si>
  <si>
    <t>penjabaran konsistensi program RPJMD ke dalam RKPD</t>
  </si>
  <si>
    <t>penjabaran konsistensi program RKPD ke dalam APBD</t>
  </si>
  <si>
    <t>kesesuaian rencana pembangunan dengan RTRW</t>
  </si>
  <si>
    <t>Angka Kematian Bayi (AKB) per 1.000 kelahiran hidup;</t>
  </si>
  <si>
    <t>Angka kelangsungan hidup bayi;</t>
  </si>
  <si>
    <t>Angka Kematian Balita per 1.000 kelahiran hidup;</t>
  </si>
  <si>
    <t>Angka Kematian Neonatal per 1.000 kelahiaran hidup;</t>
  </si>
  <si>
    <t>Angka Kematian Ibu per 100.000 kelahiran hidup;</t>
  </si>
  <si>
    <t>Rasio posyandu per satuan balita;</t>
  </si>
  <si>
    <t>Rasio puskesmas, poliklinik, pustu per satuan penduduk;</t>
  </si>
  <si>
    <t>Rasio Rumah Sakit per satuan penduduk;</t>
  </si>
  <si>
    <t>Rasio Dokter per satuan penduduk;</t>
  </si>
  <si>
    <t>Rasio Tenaga Medis per satuan penduduk;</t>
  </si>
  <si>
    <t>Cakupan komplikasi kebidanan yang ditangani;</t>
  </si>
  <si>
    <t>Cakupan pertolongan persalinan oleh tenaga kesehatan yang memiliki kompetensi kebidanan;</t>
  </si>
  <si>
    <t>Cakupan Desa/Kelurahan Universal Child Immunization (UCI);</t>
  </si>
  <si>
    <t>Ckupan balita gizi buruk mendapat perawatan;</t>
  </si>
  <si>
    <t>Proporsi penduduk dengan asupan kalori di bawah tingkat konsumsi minimum (standar yang digunakan Indonesia 2.100 Kkal/kapita/hari);</t>
  </si>
  <si>
    <t>Persentase anak usia 1 tahun yang diimunisasi campak;</t>
  </si>
  <si>
    <t>Non Polio AFP rate per 100.000 penduduk;</t>
  </si>
  <si>
    <t>Cakupan balita pneumonia yang ditangani;</t>
  </si>
  <si>
    <t>Cakupan penemuan dan penanganan penderita penyakit TBC BTA;</t>
  </si>
  <si>
    <t>Tingkat prevalensi Tuberkulosis (per 100.000 penduduk);</t>
  </si>
  <si>
    <t>Tingkat kematian karena Tuberkulosis (per 100.000 penduduk);</t>
  </si>
  <si>
    <t>Proporsi jumlah kasus Tuberkulosis yang terdeteksi dalam program DOTS;</t>
  </si>
  <si>
    <t>Proporsi kasus Tuberkulosis yang diobati dan sembuh dalam program DOTS;</t>
  </si>
  <si>
    <t>Cakupan penemuan dan penanganan penderita penyakit DBD;</t>
  </si>
  <si>
    <t>Penderita diare yang ditangani;</t>
  </si>
  <si>
    <t>Angka kejadian malaria;</t>
  </si>
  <si>
    <t>Tingkat kematian akibat malaria;</t>
  </si>
  <si>
    <t>Proporsi anak balita yang tidur dengan kelambu berinsektisida;</t>
  </si>
  <si>
    <t>Proporsi anak balita dengan demam yang diobati dengan obat anti malaria yang tepat;</t>
  </si>
  <si>
    <t>Prevalensi HIV/AIDS (persen) dari total populasi;</t>
  </si>
  <si>
    <t>Penggunaan kondom pada hubungan seks beresiko tinggi terakhir;</t>
  </si>
  <si>
    <t>Proporsi jumlah penduduk usia 15-24 tahun yang memiliki pengetahuan komprehensif tentang HIV/AIDS;</t>
  </si>
  <si>
    <t>Cakupan pelayanan kesehatan rujukan pasien masyarakat miskin.</t>
  </si>
  <si>
    <t>Persentase PMKS yang memperoleh bantuan sosial;</t>
  </si>
  <si>
    <t>Persentase PMKS yang tertangani;</t>
  </si>
  <si>
    <t>Persentase PMKS skala yang memperoleh bantuan sosial untuk pemenuhan kebutuhan dasar;</t>
  </si>
  <si>
    <t>Persentase panti sosial yang menerima program pemberdayaan sosial melalui kelompok usaha bersama (KUBE) atau kelompok sosial ekonomi sejenis lainnya;</t>
  </si>
  <si>
    <t>Persentase panti sosial yang menyediakan sarana prasarana pelayanan kesehatan sosial;</t>
  </si>
  <si>
    <t>Persentase wahana kesejahteraan sosial berbasis masyarakat (WKBSM) yang menyediakan sarana prasarana pelayanan kesejahteraan sosial;</t>
  </si>
  <si>
    <t>Persentase korban bencana yang menerima bantuan sosial selama masa tanggap darurat;</t>
  </si>
  <si>
    <t>Persentase korban bencana yang dievakuasi dengan menggunakan sarana prasarana tanggap darurat lengkap;</t>
  </si>
  <si>
    <t>Persentase penyandang cacat fisik dan mental, serta lanjut usia tidak potensial yang telah menerima jaminan sosial.</t>
  </si>
  <si>
    <t>Angka sengketa pengusaha-pekerja per tahun;</t>
  </si>
  <si>
    <t>Besaran kasus yang diselesaikan dengan Perjanjian Bersama (PB);</t>
  </si>
  <si>
    <t>Besaran pencari kerja yang terdaftar yang ditempatkan;</t>
  </si>
  <si>
    <t>Keselamatan dan perlindungan;</t>
  </si>
  <si>
    <t>Besaran pekerja/buruh yang menjadi peserta program Jamsostek;</t>
  </si>
  <si>
    <t>Perselisihan buruh dan pengusaha terhadap kebijakan pemerintah daerah;</t>
  </si>
  <si>
    <t>Besaran Pemeriksaan Perusahaan;</t>
  </si>
  <si>
    <t>Besaran pengujian peralatan di perusahaan;</t>
  </si>
  <si>
    <t>Besaran tenaga kerja yang mendapatkan pelatihan berbasis kompetensi;</t>
  </si>
  <si>
    <t>Besaran tenaga kerja yang mendapatkan pelatihan berbasis masyarakat;</t>
  </si>
  <si>
    <t>Besaran tenaga kerja yang mendapatkan pelatihan kewirausahaan; dan</t>
  </si>
  <si>
    <t>Rasio lulusan S1/S2/S3.</t>
  </si>
  <si>
    <t>Persentase partisipasi perempuan di lembaga pemerintah;</t>
  </si>
  <si>
    <t>Proporsi kursi yang diduduki perempuan di DPR;</t>
  </si>
  <si>
    <t>Partisipasi perempuan di lembaga swasta;</t>
  </si>
  <si>
    <t>Rasio KDRT</t>
  </si>
  <si>
    <t>Persentase jumlah tenaga kerja dibawah umur;</t>
  </si>
  <si>
    <t>Partisipasi angkatan kerja perempuan;</t>
  </si>
  <si>
    <t>Cakupan perempuan dan anak korban kekerasan yang mendapatkan penanganan pengaduan oleh petugas terlatih didalam unit pelayanan terpadu;</t>
  </si>
  <si>
    <t>Cakupan perempuan dan anak korban kekerasan yang mendapatkan layanan kesehatan oleh tenaga kesehatan terlatih di Puskesmas mampu tatalaksana KtP/A dan PPT/PKT di Rumah Sakit;</t>
  </si>
  <si>
    <t>Cakupan layanan rehabilitasi sosial yang diberikan oleh petugas rehabilitasi sosial terlatih bagi perempuan dan anak korban kekerasan di dalam unit pelayanan terpadu;</t>
  </si>
  <si>
    <t>Cakupan penegakan hukum dari tingkat penyidikan sampai dengan putusan pengadilan atas kasus-kasus kekerasan terhadap perempuan dan anak;</t>
  </si>
  <si>
    <t>Cakupan perempuan dan anak korban kekerasan yang mendapatkan layanan bantuan hukum;</t>
  </si>
  <si>
    <t>Cakupan layanan pemulangan bagi perempuan dan anak korban kekerasan;</t>
  </si>
  <si>
    <t>Cakupan layanan reintegrasi sosial bagi perempuan dan anak korban kekerasan;</t>
  </si>
  <si>
    <t>Rasio APM perempuan/laki-laki di SD;</t>
  </si>
  <si>
    <t>Rasio APM perempuan/laki-laki di SMP;</t>
  </si>
  <si>
    <t>Rasio APM perempuan/laki-laki di SMA;</t>
  </si>
  <si>
    <t>Rasio APM perempuan/laki-laki di Perguruan Tinggi;</t>
  </si>
  <si>
    <t>Rasio melek huruf perempuan terhadap laki-laki pada kelompok usia 15-24 tahun; dan</t>
  </si>
  <si>
    <t>Kontribusi perempuan dalam pekerjaan upahan di sector nonpertanian.</t>
  </si>
  <si>
    <t>Cakupan sarana prasarana perkantoran pemerintahan desa yang baik;</t>
  </si>
  <si>
    <t>Rata-rata jumlah kelompok binaan lembaga pemberdayaan masyarakat (LPM);</t>
  </si>
  <si>
    <t>Rata-rata jumlah kelompok binaan PKK;</t>
  </si>
  <si>
    <t>Persentase LSM aktif;</t>
  </si>
  <si>
    <t>Persentase LPM Berprestasi;</t>
  </si>
  <si>
    <t>Persentase PKK aktif;</t>
  </si>
  <si>
    <t>Persentase Posyandu aktif;</t>
  </si>
  <si>
    <t xml:space="preserve">Swadaya masyarakat terhadap Program Pemberdayaan Masyarakat; dan </t>
  </si>
  <si>
    <t>Pemeliharaan Pasca Program pemberdayaan masyarakat.</t>
  </si>
  <si>
    <t>Laju pertumbuhan penduduk (LPP);</t>
  </si>
  <si>
    <t>Total Fertility Rate (TFR):</t>
  </si>
  <si>
    <t>Persentase Perangkat Daerah (Dinas/Badan) yang berperan aktif dalam pembangunan Daerah melalui Kampung KB;</t>
  </si>
  <si>
    <t>Persentase Perangkat Daerah (Dinas/Badan) yang menyusun dan memanfaatkan Rancangan Induk Pengendalian Penduduk;</t>
  </si>
  <si>
    <t>Jumlah kebijakan (Peraturan Daerah/Peraturan Kepala Daerah) yang mengatur tentang pengendalian kuantitas dan kualitas penduduk;</t>
  </si>
  <si>
    <t>Jumlah sektor yang menyepakati dan memanfaatkan data profil (parameter dan proyeksi penduduk) untuk perencanaan dan pelaksanaan program pembangunan;</t>
  </si>
  <si>
    <t>Jumlah kerjasama penyelenggaraan pendidikan formal, non formal, dan informal yang melakukan pendidikan kependudukan;</t>
  </si>
  <si>
    <t>Rata-rata jumlah anak per keluarga;</t>
  </si>
  <si>
    <t>Ratio akseptor KB;</t>
  </si>
  <si>
    <t>Angka pemakaian kontrasepsi/CPR bagi perempuan menikah usia 15-49 ;</t>
  </si>
  <si>
    <t>Angka kelahiran remaja(perempuan usia 15-19) per 1.000 perempuan usia 15-19 tahun (ASFR 15-19)</t>
  </si>
  <si>
    <t>Cakupan pasangan usia subur (PUS) yang istrinya dibawah 20 tahun;</t>
  </si>
  <si>
    <t>Cakupan PUS yang ingin ber-KB tidak terpenuhinya (unmet need)</t>
  </si>
  <si>
    <t>Persentase penggunaan kontrasepsi jangka panjang (MKJP)</t>
  </si>
  <si>
    <t>Persentase tingkat keberlangsungan pemakaian kontrasepsi;</t>
  </si>
  <si>
    <t>Cakupan anggota Bina Keluarga Balita (BKB) ber KB;</t>
  </si>
  <si>
    <t>Cakupan anggota Bina Keluarga Remaja (BKR) ber-KB;</t>
  </si>
  <si>
    <t>Cakupan anggota Bina Keluarga Lansia (BKL) ber-KB;</t>
  </si>
  <si>
    <t>Pusat Pelayanan Keluarga Sejahtera (PPKS) di setiap kecamatan;</t>
  </si>
  <si>
    <t>Cakupan Remaja dalam Pusat Informasi dan Konseling Remaja/Mahasiswa;</t>
  </si>
  <si>
    <t>Cakupan PKB/PLKB yang didayagunakan Perangkat Daerah KB untuk perencanaan dan pelaksanaan pembangunan daerah di bidang pengendalian penduduk;</t>
  </si>
  <si>
    <t>Cakupanh PUS peserta KB anggota Usaha Peningkatan Pendapatan Keluarga Sejahtera (UPPKS) yang ber-KB mandiri;</t>
  </si>
  <si>
    <t>Rasio petugas Pembantu Pembina KB Desa (PPKBD) setiap desa/kelurahan;</t>
  </si>
  <si>
    <t>Cakupan ketersediaan dan distribusi alat dan obat kontrasepsi untuk memenuhi permintaan masyarakat;</t>
  </si>
  <si>
    <t xml:space="preserve">Persentase Faskes dan jejaringannya (diseluruh tingkatan wilayah) yang bekerjasama dengan BPJS dan memberikan pelayanan KBKR sesuai dengan standarisasi pelayanan; </t>
  </si>
  <si>
    <t>Cakupan penyediaan Informasi Data Mikro Keluarga di setiap desa;</t>
  </si>
  <si>
    <t>Persentase remaja yang terkena Infeksi Menular Seksual (IMS);</t>
  </si>
  <si>
    <t>Cakupan kelompok kegiatan yang melakukan pembinaan keluarga melalui 8 fungsi keluarga;</t>
  </si>
  <si>
    <t>Cakupan keluarga yang mempunyai balita dan anak yang memahami dan melaksanakan pengasuhan dan pembinaan tumbuh kembang anak;</t>
  </si>
  <si>
    <t>Rata-rata usia kawin pertama wanita; dan</t>
  </si>
  <si>
    <t>Persentase Pembiayaan Program Kependudukan, Keluarga Berencana dan Pembangunan Keluarga melalui APBD dan APBDes.</t>
  </si>
  <si>
    <t>Persentase koperasi aktif;</t>
  </si>
  <si>
    <t>Pesentase UKM non BPR/LKM aktif;</t>
  </si>
  <si>
    <t>Persentase BPR/LKM aktif; dan</t>
  </si>
  <si>
    <t>Pesentase Usaha Mikro dan Kecil.</t>
  </si>
  <si>
    <t>Rata-rata lama pegawai mendapatkan pendidikan dan pelatihan;</t>
  </si>
  <si>
    <t>Persentase ASN yang mengikuti pendidikan dan pelatihan formal;</t>
  </si>
  <si>
    <t>Persentase Pejabat ASN yang telah mengikuti pendidikan dan pelatihan struktural;</t>
  </si>
  <si>
    <t>Jumlah jabatan pimpinan tinggi pada instansi pemerintah;</t>
  </si>
  <si>
    <t xml:space="preserve">Jumlah jabatan administrasi pada instansi pemerintah; dan </t>
  </si>
  <si>
    <t>Jumlah pemangku jabatan fungsional tertentu pada instansi pemerintah.</t>
  </si>
  <si>
    <t>rasio penduduk ber-KTP per satuan penduduk</t>
  </si>
  <si>
    <t>rasio bayi berakte kelahiran</t>
  </si>
  <si>
    <t>rasio pasangan berakte nikah</t>
  </si>
  <si>
    <t>ketersediaan database kependudukan skala provinsi</t>
  </si>
  <si>
    <t>penerapan KTP berbasis NIK</t>
  </si>
  <si>
    <t>cakupan penerbitan KTP</t>
  </si>
  <si>
    <t>cakupan penerbitan akta kelahiran</t>
  </si>
  <si>
    <t>cakupan pengembangan dan pemberdayaan kelompok informasi masyarakat di tingkat kecamatan</t>
  </si>
  <si>
    <t>cakupan layanan telekomunikasi</t>
  </si>
  <si>
    <t>persentase penduduk yang menggunakan HP/telepon</t>
  </si>
  <si>
    <t>proporsi rumah tangga dengan akses internet</t>
  </si>
  <si>
    <t>proporsi rumah tangga yang memiliki komputer pribadi</t>
  </si>
  <si>
    <t>jumlah investor berskala nasional (PMDN/PMA)</t>
  </si>
  <si>
    <t>jumlah nilai investasi berskala nasional (PMDN/PMA)</t>
  </si>
  <si>
    <t>rasio daya serap tenaga kerja</t>
  </si>
  <si>
    <t>kenaikan/penurunan nilai realisasi PMDN (milyar rupiah)</t>
  </si>
  <si>
    <t>persentase organisasi pemuda yang aktif</t>
  </si>
  <si>
    <t>persentase wirausaha muda</t>
  </si>
  <si>
    <t>cakupan pembinaan olahrag</t>
  </si>
  <si>
    <t>cakupan pelatih yang bersertifikasi</t>
  </si>
  <si>
    <t>cakupan pembinaan atlet muda</t>
  </si>
  <si>
    <t>jumlah atlet berprestasi</t>
  </si>
  <si>
    <t>jumlah prestasi olahraga</t>
  </si>
  <si>
    <t>persentase perangkat daerah yang telah menggunakan sandi dalam komunikasi perangkat daerah</t>
  </si>
  <si>
    <t>ekspor bersih perdagangan</t>
  </si>
  <si>
    <t>cakupan bina kelompok pedagang/usaha informal</t>
  </si>
  <si>
    <t>cakupan bina kelompok pengrajin</t>
  </si>
  <si>
    <t>persentase tindak lanjut temuan</t>
  </si>
  <si>
    <t>persentase pelanggaran pegawai</t>
  </si>
  <si>
    <t>jumlah temuan BPK</t>
  </si>
  <si>
    <t>Pendidikan Anak Usaha Dini</t>
  </si>
  <si>
    <t>Angka Partisipasi Kasar</t>
  </si>
  <si>
    <t>Angka Pendidikan yang ditamatkan</t>
  </si>
  <si>
    <t>Angka Partisipasi Murni</t>
  </si>
  <si>
    <t>Angka partisipasi Sekolah</t>
  </si>
  <si>
    <t>Angka Putus Sekolah</t>
  </si>
  <si>
    <t xml:space="preserve">Angka Kelulusan </t>
  </si>
  <si>
    <t>Angka Melanjutkan (AM)</t>
  </si>
  <si>
    <t>Fasilitas Pendidikan</t>
  </si>
  <si>
    <t>Rasio Ketersediaan Sekolah/Penduduk usia sekolah pendidikan dasar</t>
  </si>
  <si>
    <t xml:space="preserve">rasio ketersediaan sekolah terhadap penduduk usia sekolah pendidikan menengah </t>
  </si>
  <si>
    <t>rasio guru/murid sekolah pendidikan dasar</t>
  </si>
  <si>
    <t>rasio guru terhadap murid pendidikan menengah</t>
  </si>
  <si>
    <t>Rasio Guru /murid per kelas rata-rata sekolah dasar</t>
  </si>
  <si>
    <t>rasio guru terhadap murid per kelas rata-rata</t>
  </si>
  <si>
    <t xml:space="preserve">proporsi murid kelas 1 yang berhasil menamatkan sekolah dasar </t>
  </si>
  <si>
    <t>angka melek hurup usia 15-24 tahun, perempuan dan laki-laki</t>
  </si>
  <si>
    <t>penduduk yang berusia &gt;15 tahun melek hurup (tidak buta aksara</t>
  </si>
  <si>
    <t>guru yang memenuhi kualifikasi S1 /DIV</t>
  </si>
  <si>
    <t>Cakupan petugas Perlindungan Masyarakat (Linmas)</t>
  </si>
  <si>
    <t>Tingkat penyelesaian pelanggaran K3 (Ketertiban, ketentraman, keindahan)</t>
  </si>
  <si>
    <t>Cakupan pelayanan bencana kebakaran kabupaten/kota</t>
  </si>
  <si>
    <t>Tingkat waktu tanggap (response time rate) daerah layanan Wilayah Manajemen Kebakaran (WMK)</t>
  </si>
  <si>
    <t>Persentase Penegakan PERDA</t>
  </si>
  <si>
    <t>Ketersediaan pangan Utama</t>
  </si>
  <si>
    <t>Ketersediaan energi dan protein perkapita</t>
  </si>
  <si>
    <t>Pengawasan dan pembinaan keamanan pangan</t>
  </si>
  <si>
    <t>Penyelengaraan festipal seni dan budaya</t>
  </si>
  <si>
    <t>Benda, situs dan Kawasan Cagar Budaya yang dilestarikan</t>
  </si>
  <si>
    <t>Jumlah Karya budaya yang direvitalisasi dan inventarisasi</t>
  </si>
  <si>
    <t>Jumlah cagar budaya yang dikelola secara terpadu</t>
  </si>
  <si>
    <t>Jumlah pengunjung perpustakaan per tahun</t>
  </si>
  <si>
    <t>koleksi buku yang tersedia di perpustakaan daerah</t>
  </si>
  <si>
    <t>rasio perpustakaan persatuan penduduk</t>
  </si>
  <si>
    <t>jumlah rata-rata pengunjung perpustakaan/ tahun</t>
  </si>
  <si>
    <t xml:space="preserve">jumlah koleksi judul buku perpustakaan </t>
  </si>
  <si>
    <t>jumlah pustakawan, tenaga teknis dan penilaian yang memiliki sertifikat</t>
  </si>
  <si>
    <t>Persentase perangkat Daerah yang mengelola arsip secara baku</t>
  </si>
  <si>
    <t>Peningkatan SDM pengelola kearsipan</t>
  </si>
  <si>
    <t>Kunjungan wisata</t>
  </si>
  <si>
    <t>Lama kunjungan Wisata</t>
  </si>
  <si>
    <t>PAD sektor Pariwisata</t>
  </si>
  <si>
    <t>Kontribusi sektor pertanian / perkebunan terhadap PDRB</t>
  </si>
  <si>
    <t>Produktifitas padi atau bahan pangan utama lokal lainnya per hektar</t>
  </si>
  <si>
    <t>Cakupan bina kelompok petani</t>
  </si>
  <si>
    <t>Opini BPK terhadap laporan keuangan</t>
  </si>
  <si>
    <t>Persentase SILPA</t>
  </si>
  <si>
    <t>Persentase SILPA terhadap APBD</t>
  </si>
  <si>
    <t>Persentase program/kegiatan yang tidak terlaksana</t>
  </si>
  <si>
    <t>Persentase belanja pendidikan (20%)</t>
  </si>
  <si>
    <t>Persentase belanja kesehatan (10%)</t>
  </si>
  <si>
    <t>Perbandingan antara belanja langsung dengan belanja tidak langsung</t>
  </si>
  <si>
    <t>Bagi hasil kabupaten/kota dan desa</t>
  </si>
  <si>
    <t>Penetapan APBD</t>
  </si>
  <si>
    <t>Tersediaanya Rencana Kerja Tahunan pada setiap Alat-alat Kelengkapan DPRD Kota</t>
  </si>
  <si>
    <t>Tersusun dan terintegrasinya Program-Program Kerja DPRD untuk melaksanakan Perda, dan Fungsi Anggaran dalam Dokumen Rencana Lima Tahunan (RPJM) maupunDokumen Rencana Tahunan(RKPD</t>
  </si>
  <si>
    <t>Terintegrasi program-program DPRD untuk melaksanakan fungsi pengawasan, pembentukan Perda dan Anggaran ke dalam Dokumen Perencanaan dan Dokumen Anggaran Setwan DPRD</t>
  </si>
  <si>
    <t>Persentase implementasi rencana kelitbangan</t>
  </si>
  <si>
    <t>Persentase perangkat daerah yang difasilitasi dalam peneraiam SIDa</t>
  </si>
  <si>
    <t>Persentase pemanfaatan hasil kelitbangan</t>
  </si>
  <si>
    <t>Persentase kebijakan inovasi yang diterapkan di daerah penerapan SIDa</t>
  </si>
  <si>
    <t>Produksi perikanan</t>
  </si>
  <si>
    <t>Konsumsi ikan</t>
  </si>
  <si>
    <t>Cakupan bina kelompok nelayan</t>
  </si>
  <si>
    <t>Produksi perikanan kelompok nelayan</t>
  </si>
  <si>
    <t>Proporsi tangkap ikan yang berada dalam batasan biologis yang aman</t>
  </si>
  <si>
    <t>Rasio kawasa lindung perairan terhadap total luas perairan teritorial</t>
  </si>
  <si>
    <t>Nilai tukar nelayan</t>
  </si>
  <si>
    <t>Persentase transmigran swakarsa</t>
  </si>
  <si>
    <t>Persentase rumah tangga pengguna listrik</t>
  </si>
  <si>
    <t>Rasio ketersediaan daya listrik</t>
  </si>
  <si>
    <t>Persentase pertambangan tanpa ijin</t>
  </si>
  <si>
    <t>Rehibilitasi hutan dan lahan kritis</t>
  </si>
  <si>
    <t>Kerusakan kawasan hutan</t>
  </si>
  <si>
    <t>Rasio luas kawasan hutan lindung untuk menjaga kelestarian keanekaragaman hayati terhadap total luas kawasan hutan</t>
  </si>
  <si>
    <t>Tersedianya sistem data dan statistik yang terintegrasi</t>
  </si>
  <si>
    <t>Buku "Kota dalam Angka"</t>
  </si>
  <si>
    <t>Buku PDRB</t>
  </si>
  <si>
    <t>Persentase luas lahan bersertifikat</t>
  </si>
  <si>
    <t>Penyelesaian kasus tanah negara</t>
  </si>
  <si>
    <t>Penyelesaian ijin lokasi</t>
  </si>
  <si>
    <t>tersusunnya RPPLH  Kota</t>
  </si>
  <si>
    <t>Pengaduan masyarakat terkait izin lingkungan, izin PPLH, dan PUULH yang diterbitkan olehPemkot, lokasi usaha dan dampaknya di daerah Kota</t>
  </si>
  <si>
    <t>Kepala OPD Penanggung Jawab</t>
  </si>
  <si>
    <t>NIP.</t>
  </si>
  <si>
    <t>____________________________</t>
  </si>
  <si>
    <t xml:space="preserve">Drs. NIRWAN, ME </t>
  </si>
  <si>
    <t>NIP. 19670222 198512 1 001</t>
  </si>
  <si>
    <t>11 Kec      62 Kel</t>
  </si>
  <si>
    <t>DISKOMINFO</t>
  </si>
  <si>
    <t>PT. TELKOM DAN DISKOMINFO</t>
  </si>
  <si>
    <t>Kepala Dinas Komunikasi Dan Informatika</t>
  </si>
  <si>
    <t>Kota Jambi</t>
  </si>
  <si>
    <t>DISKOMINFO, TELKOM, DAN TELKOMSEL</t>
  </si>
  <si>
    <t>DISKOMINFO DAN TELKOM</t>
  </si>
  <si>
    <t>2 Kec</t>
  </si>
  <si>
    <t>8 Kec 62 Kel</t>
  </si>
  <si>
    <t>11 Kec 62 Kel</t>
  </si>
  <si>
    <t>1 Kec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</si>
</sst>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9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1" fillId="0" borderId="12" xfId="0" applyFont="1" applyBorder="1" applyAlignment="1">
      <alignment wrapText="1"/>
    </xf>
    <xf numFmtId="0" fontId="1" fillId="0" borderId="11" xfId="0" applyFont="1" applyBorder="1" applyAlignment="1"/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0" fillId="0" borderId="1" xfId="0" applyBorder="1"/>
    <xf numFmtId="9" fontId="0" fillId="0" borderId="1" xfId="0" applyNumberFormat="1" applyBorder="1"/>
    <xf numFmtId="9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11" xfId="0" applyBorder="1" applyAlignment="1"/>
    <xf numFmtId="0" fontId="0" fillId="0" borderId="13" xfId="0" applyBorder="1" applyAlignment="1"/>
    <xf numFmtId="0" fontId="0" fillId="0" borderId="12" xfId="0" applyBorder="1" applyAlignment="1"/>
    <xf numFmtId="0" fontId="0" fillId="0" borderId="1" xfId="0" applyBorder="1" applyAlignment="1">
      <alignment horizontal="center"/>
    </xf>
    <xf numFmtId="9" fontId="0" fillId="0" borderId="12" xfId="0" applyNumberForma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10" fontId="0" fillId="0" borderId="1" xfId="0" applyNumberFormat="1" applyBorder="1" applyAlignment="1">
      <alignment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9" fontId="0" fillId="0" borderId="12" xfId="0" applyNumberForma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wrapText="1"/>
    </xf>
    <xf numFmtId="9" fontId="0" fillId="0" borderId="0" xfId="0" applyNumberFormat="1" applyBorder="1" applyAlignment="1">
      <alignment wrapText="1"/>
    </xf>
    <xf numFmtId="9" fontId="0" fillId="0" borderId="0" xfId="0" applyNumberFormat="1" applyBorder="1" applyAlignment="1">
      <alignment horizontal="center" vertical="center" wrapText="1"/>
    </xf>
    <xf numFmtId="0" fontId="1" fillId="0" borderId="14" xfId="0" applyFont="1" applyBorder="1" applyAlignment="1"/>
    <xf numFmtId="0" fontId="0" fillId="0" borderId="14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7"/>
  <sheetViews>
    <sheetView zoomScale="90" zoomScaleNormal="90" workbookViewId="0">
      <selection activeCell="F55" sqref="F55"/>
    </sheetView>
  </sheetViews>
  <sheetFormatPr defaultRowHeight="15" x14ac:dyDescent="0.25"/>
  <cols>
    <col min="1" max="1" width="3.5703125" style="32" bestFit="1" customWidth="1"/>
    <col min="2" max="2" width="27.85546875" style="1" customWidth="1"/>
    <col min="3" max="3" width="11.42578125" style="1" customWidth="1"/>
    <col min="4" max="4" width="6.28515625" style="1" bestFit="1" customWidth="1"/>
    <col min="5" max="5" width="10" style="1" bestFit="1" customWidth="1"/>
    <col min="6" max="6" width="7.7109375" style="1" bestFit="1" customWidth="1"/>
    <col min="7" max="7" width="6.28515625" style="1" bestFit="1" customWidth="1"/>
    <col min="8" max="8" width="10" style="1" bestFit="1" customWidth="1"/>
    <col min="9" max="9" width="7.7109375" style="1" bestFit="1" customWidth="1"/>
    <col min="10" max="10" width="6.28515625" style="1" bestFit="1" customWidth="1"/>
    <col min="11" max="11" width="10" style="1" bestFit="1" customWidth="1"/>
    <col min="12" max="12" width="7.7109375" style="1" bestFit="1" customWidth="1"/>
    <col min="13" max="13" width="6.28515625" style="1" bestFit="1" customWidth="1"/>
    <col min="14" max="14" width="10" style="1" bestFit="1" customWidth="1"/>
    <col min="15" max="15" width="7.7109375" style="1" bestFit="1" customWidth="1"/>
    <col min="16" max="16" width="6.28515625" style="1" bestFit="1" customWidth="1"/>
    <col min="17" max="17" width="8.28515625" style="1" bestFit="1" customWidth="1"/>
    <col min="18" max="18" width="7.7109375" style="1" bestFit="1" customWidth="1"/>
    <col min="19" max="19" width="6.28515625" style="1" bestFit="1" customWidth="1"/>
    <col min="20" max="20" width="8.28515625" style="1" bestFit="1" customWidth="1"/>
    <col min="21" max="21" width="7.7109375" style="1" bestFit="1" customWidth="1"/>
    <col min="22" max="22" width="19.7109375" style="1" customWidth="1"/>
    <col min="23" max="16384" width="9.140625" style="1"/>
  </cols>
  <sheetData>
    <row r="1" spans="1:22" x14ac:dyDescent="0.25">
      <c r="A1" s="29" t="s">
        <v>141</v>
      </c>
    </row>
    <row r="2" spans="1:22" x14ac:dyDescent="0.25">
      <c r="A2" s="57" t="s">
        <v>0</v>
      </c>
      <c r="B2" s="52" t="s">
        <v>1</v>
      </c>
      <c r="C2" s="52" t="s">
        <v>2</v>
      </c>
      <c r="D2" s="52" t="s">
        <v>3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2"/>
      <c r="T2" s="2"/>
      <c r="U2" s="2"/>
      <c r="V2" s="52" t="s">
        <v>12</v>
      </c>
    </row>
    <row r="3" spans="1:22" x14ac:dyDescent="0.25">
      <c r="A3" s="58"/>
      <c r="B3" s="52"/>
      <c r="C3" s="52"/>
      <c r="D3" s="56" t="s">
        <v>4</v>
      </c>
      <c r="E3" s="56"/>
      <c r="F3" s="56"/>
      <c r="G3" s="52" t="s">
        <v>8</v>
      </c>
      <c r="H3" s="52"/>
      <c r="I3" s="52"/>
      <c r="J3" s="52" t="s">
        <v>9</v>
      </c>
      <c r="K3" s="52"/>
      <c r="L3" s="52"/>
      <c r="M3" s="52" t="s">
        <v>10</v>
      </c>
      <c r="N3" s="52"/>
      <c r="O3" s="52"/>
      <c r="P3" s="52" t="s">
        <v>11</v>
      </c>
      <c r="Q3" s="52"/>
      <c r="R3" s="52"/>
      <c r="S3" s="52" t="s">
        <v>13</v>
      </c>
      <c r="T3" s="52"/>
      <c r="U3" s="52"/>
      <c r="V3" s="52"/>
    </row>
    <row r="4" spans="1:22" x14ac:dyDescent="0.25">
      <c r="A4" s="59"/>
      <c r="B4" s="52"/>
      <c r="C4" s="52"/>
      <c r="D4" s="26" t="s">
        <v>5</v>
      </c>
      <c r="E4" s="26" t="s">
        <v>6</v>
      </c>
      <c r="F4" s="26" t="s">
        <v>7</v>
      </c>
      <c r="G4" s="2" t="s">
        <v>5</v>
      </c>
      <c r="H4" s="2" t="s">
        <v>6</v>
      </c>
      <c r="I4" s="2" t="s">
        <v>7</v>
      </c>
      <c r="J4" s="2" t="s">
        <v>5</v>
      </c>
      <c r="K4" s="2" t="s">
        <v>6</v>
      </c>
      <c r="L4" s="2" t="s">
        <v>7</v>
      </c>
      <c r="M4" s="2" t="s">
        <v>5</v>
      </c>
      <c r="N4" s="2" t="s">
        <v>6</v>
      </c>
      <c r="O4" s="2" t="s">
        <v>7</v>
      </c>
      <c r="P4" s="2" t="s">
        <v>5</v>
      </c>
      <c r="Q4" s="2" t="s">
        <v>6</v>
      </c>
      <c r="R4" s="2" t="s">
        <v>7</v>
      </c>
      <c r="S4" s="2" t="s">
        <v>5</v>
      </c>
      <c r="T4" s="2" t="s">
        <v>6</v>
      </c>
      <c r="U4" s="2" t="s">
        <v>7</v>
      </c>
      <c r="V4" s="52"/>
    </row>
    <row r="5" spans="1:22" x14ac:dyDescent="0.25">
      <c r="A5" s="30">
        <v>1</v>
      </c>
      <c r="B5" s="3">
        <v>2</v>
      </c>
      <c r="C5" s="3">
        <v>3</v>
      </c>
      <c r="D5" s="27">
        <v>4</v>
      </c>
      <c r="E5" s="27">
        <v>5</v>
      </c>
      <c r="F5" s="27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</row>
    <row r="6" spans="1:22" x14ac:dyDescent="0.25">
      <c r="A6" s="31">
        <v>1</v>
      </c>
      <c r="B6" s="4" t="s">
        <v>97</v>
      </c>
      <c r="C6" s="4">
        <v>7.37</v>
      </c>
      <c r="D6" s="4"/>
      <c r="E6" s="4"/>
      <c r="F6" s="5" t="e">
        <f>E6/D6</f>
        <v>#DIV/0!</v>
      </c>
      <c r="G6" s="4"/>
      <c r="H6" s="4"/>
      <c r="I6" s="5" t="e">
        <f>H6/G6</f>
        <v>#DIV/0!</v>
      </c>
      <c r="J6" s="4"/>
      <c r="K6" s="4"/>
      <c r="L6" s="5" t="e">
        <f>K6/J6</f>
        <v>#DIV/0!</v>
      </c>
      <c r="M6" s="4"/>
      <c r="N6" s="4"/>
      <c r="O6" s="5" t="e">
        <f>N6/M6</f>
        <v>#DIV/0!</v>
      </c>
      <c r="P6" s="4"/>
      <c r="Q6" s="4"/>
      <c r="R6" s="5" t="e">
        <f>Q6/P6</f>
        <v>#DIV/0!</v>
      </c>
      <c r="S6" s="4"/>
      <c r="T6" s="4"/>
      <c r="U6" s="5" t="e">
        <f>T6/S6</f>
        <v>#DIV/0!</v>
      </c>
      <c r="V6" s="4"/>
    </row>
    <row r="7" spans="1:22" x14ac:dyDescent="0.25">
      <c r="A7" s="31">
        <v>2</v>
      </c>
      <c r="B7" s="4" t="s">
        <v>98</v>
      </c>
      <c r="C7" s="4">
        <v>4.22</v>
      </c>
      <c r="D7" s="4"/>
      <c r="E7" s="4"/>
      <c r="F7" s="5" t="e">
        <f t="shared" ref="F7:F8" si="0">E7/D7</f>
        <v>#DIV/0!</v>
      </c>
      <c r="G7" s="4"/>
      <c r="H7" s="4"/>
      <c r="I7" s="5" t="e">
        <f t="shared" ref="I7:I8" si="1">H7/G7</f>
        <v>#DIV/0!</v>
      </c>
      <c r="J7" s="4"/>
      <c r="K7" s="4"/>
      <c r="L7" s="5" t="e">
        <f t="shared" ref="L7:L8" si="2">K7/J7</f>
        <v>#DIV/0!</v>
      </c>
      <c r="M7" s="4"/>
      <c r="N7" s="4"/>
      <c r="O7" s="5" t="e">
        <f t="shared" ref="O7:O8" si="3">N7/M7</f>
        <v>#DIV/0!</v>
      </c>
      <c r="P7" s="4"/>
      <c r="Q7" s="4"/>
      <c r="R7" s="5" t="e">
        <f t="shared" ref="R7:R8" si="4">Q7/P7</f>
        <v>#DIV/0!</v>
      </c>
      <c r="S7" s="4"/>
      <c r="T7" s="4"/>
      <c r="U7" s="5" t="e">
        <f t="shared" ref="U7:U8" si="5">T7/S7</f>
        <v>#DIV/0!</v>
      </c>
      <c r="V7" s="4"/>
    </row>
    <row r="8" spans="1:22" x14ac:dyDescent="0.25">
      <c r="A8" s="31">
        <v>3</v>
      </c>
      <c r="B8" s="4" t="s">
        <v>99</v>
      </c>
      <c r="C8" s="4">
        <v>22183000</v>
      </c>
      <c r="D8" s="4"/>
      <c r="E8" s="4"/>
      <c r="F8" s="5" t="e">
        <f t="shared" si="0"/>
        <v>#DIV/0!</v>
      </c>
      <c r="G8" s="4"/>
      <c r="H8" s="4"/>
      <c r="I8" s="5" t="e">
        <f t="shared" si="1"/>
        <v>#DIV/0!</v>
      </c>
      <c r="J8" s="4"/>
      <c r="K8" s="4"/>
      <c r="L8" s="5" t="e">
        <f t="shared" si="2"/>
        <v>#DIV/0!</v>
      </c>
      <c r="M8" s="4"/>
      <c r="N8" s="4"/>
      <c r="O8" s="5" t="e">
        <f t="shared" si="3"/>
        <v>#DIV/0!</v>
      </c>
      <c r="P8" s="4"/>
      <c r="Q8" s="4"/>
      <c r="R8" s="5" t="e">
        <f t="shared" si="4"/>
        <v>#DIV/0!</v>
      </c>
      <c r="S8" s="4"/>
      <c r="T8" s="4"/>
      <c r="U8" s="5" t="e">
        <f t="shared" si="5"/>
        <v>#DIV/0!</v>
      </c>
      <c r="V8" s="4"/>
    </row>
    <row r="9" spans="1:22" x14ac:dyDescent="0.25">
      <c r="A9" s="31">
        <v>4</v>
      </c>
      <c r="B9" s="4" t="s">
        <v>100</v>
      </c>
      <c r="C9" s="4"/>
      <c r="D9" s="4"/>
      <c r="E9" s="4"/>
      <c r="F9" s="5" t="e">
        <f>E9/D9</f>
        <v>#DIV/0!</v>
      </c>
      <c r="G9" s="4"/>
      <c r="H9" s="4"/>
      <c r="I9" s="5" t="e">
        <f>H9/G9</f>
        <v>#DIV/0!</v>
      </c>
      <c r="J9" s="4"/>
      <c r="K9" s="4"/>
      <c r="L9" s="5" t="e">
        <f>K9/J9</f>
        <v>#DIV/0!</v>
      </c>
      <c r="M9" s="4"/>
      <c r="N9" s="4"/>
      <c r="O9" s="5" t="e">
        <f>N9/M9</f>
        <v>#DIV/0!</v>
      </c>
      <c r="P9" s="4"/>
      <c r="Q9" s="4"/>
      <c r="R9" s="5" t="e">
        <f>Q9/P9</f>
        <v>#DIV/0!</v>
      </c>
      <c r="S9" s="4"/>
      <c r="T9" s="4"/>
      <c r="U9" s="5" t="e">
        <f>T9/S9</f>
        <v>#DIV/0!</v>
      </c>
      <c r="V9" s="4"/>
    </row>
    <row r="10" spans="1:22" ht="30" x14ac:dyDescent="0.25">
      <c r="A10" s="31">
        <v>5</v>
      </c>
      <c r="B10" s="4" t="s">
        <v>101</v>
      </c>
      <c r="C10" s="4"/>
      <c r="D10" s="4"/>
      <c r="E10" s="4"/>
      <c r="F10" s="5" t="e">
        <f t="shared" ref="F10" si="6">E10/D10</f>
        <v>#DIV/0!</v>
      </c>
      <c r="G10" s="4"/>
      <c r="H10" s="4"/>
      <c r="I10" s="5" t="e">
        <f t="shared" ref="I10:I11" si="7">H10/G10</f>
        <v>#DIV/0!</v>
      </c>
      <c r="J10" s="4"/>
      <c r="K10" s="4"/>
      <c r="L10" s="5" t="e">
        <f t="shared" ref="L10:L11" si="8">K10/J10</f>
        <v>#DIV/0!</v>
      </c>
      <c r="M10" s="4"/>
      <c r="N10" s="4"/>
      <c r="O10" s="5" t="e">
        <f t="shared" ref="O10:O11" si="9">N10/M10</f>
        <v>#DIV/0!</v>
      </c>
      <c r="P10" s="4"/>
      <c r="Q10" s="4"/>
      <c r="R10" s="5" t="e">
        <f t="shared" ref="R10:R11" si="10">Q10/P10</f>
        <v>#DIV/0!</v>
      </c>
      <c r="S10" s="4"/>
      <c r="T10" s="4"/>
      <c r="U10" s="5" t="e">
        <f t="shared" ref="U10:U11" si="11">T10/S10</f>
        <v>#DIV/0!</v>
      </c>
      <c r="V10" s="4"/>
    </row>
    <row r="11" spans="1:22" ht="45" x14ac:dyDescent="0.25">
      <c r="A11" s="31">
        <v>6</v>
      </c>
      <c r="B11" s="4" t="s">
        <v>102</v>
      </c>
      <c r="C11" s="4"/>
      <c r="D11" s="4"/>
      <c r="E11" s="4"/>
      <c r="F11" s="5" t="e">
        <f>E11/D11</f>
        <v>#DIV/0!</v>
      </c>
      <c r="G11" s="4"/>
      <c r="H11" s="4"/>
      <c r="I11" s="5" t="e">
        <f t="shared" si="7"/>
        <v>#DIV/0!</v>
      </c>
      <c r="J11" s="4"/>
      <c r="K11" s="4"/>
      <c r="L11" s="5" t="e">
        <f t="shared" si="8"/>
        <v>#DIV/0!</v>
      </c>
      <c r="M11" s="4"/>
      <c r="N11" s="4"/>
      <c r="O11" s="5" t="e">
        <f t="shared" si="9"/>
        <v>#DIV/0!</v>
      </c>
      <c r="P11" s="4"/>
      <c r="Q11" s="4"/>
      <c r="R11" s="5" t="e">
        <f t="shared" si="10"/>
        <v>#DIV/0!</v>
      </c>
      <c r="S11" s="4"/>
      <c r="T11" s="4"/>
      <c r="U11" s="5" t="e">
        <f t="shared" si="11"/>
        <v>#DIV/0!</v>
      </c>
      <c r="V11" s="4"/>
    </row>
    <row r="12" spans="1:22" ht="30" x14ac:dyDescent="0.25">
      <c r="A12" s="31">
        <v>7</v>
      </c>
      <c r="B12" s="4" t="s">
        <v>103</v>
      </c>
      <c r="C12" s="4"/>
      <c r="D12" s="4"/>
      <c r="E12" s="4"/>
      <c r="F12" s="5" t="e">
        <f>E12/D12</f>
        <v>#DIV/0!</v>
      </c>
      <c r="G12" s="4"/>
      <c r="H12" s="4"/>
      <c r="I12" s="5" t="e">
        <f>H12/G12</f>
        <v>#DIV/0!</v>
      </c>
      <c r="J12" s="4"/>
      <c r="K12" s="4"/>
      <c r="L12" s="5" t="e">
        <f>K12/J12</f>
        <v>#DIV/0!</v>
      </c>
      <c r="M12" s="4"/>
      <c r="N12" s="4"/>
      <c r="O12" s="5" t="e">
        <f>N12/M12</f>
        <v>#DIV/0!</v>
      </c>
      <c r="P12" s="4"/>
      <c r="Q12" s="4"/>
      <c r="R12" s="5" t="e">
        <f>Q12/P12</f>
        <v>#DIV/0!</v>
      </c>
      <c r="S12" s="4"/>
      <c r="T12" s="4"/>
      <c r="U12" s="5" t="e">
        <f>T12/S12</f>
        <v>#DIV/0!</v>
      </c>
      <c r="V12" s="4"/>
    </row>
    <row r="13" spans="1:22" ht="30" x14ac:dyDescent="0.25">
      <c r="A13" s="31">
        <v>8</v>
      </c>
      <c r="B13" s="4" t="s">
        <v>104</v>
      </c>
      <c r="C13" s="4"/>
      <c r="D13" s="4"/>
      <c r="E13" s="4"/>
      <c r="F13" s="5" t="e">
        <f t="shared" ref="F13" si="12">E13/D13</f>
        <v>#DIV/0!</v>
      </c>
      <c r="G13" s="4"/>
      <c r="H13" s="4"/>
      <c r="I13" s="5" t="e">
        <f t="shared" ref="I13" si="13">H13/G13</f>
        <v>#DIV/0!</v>
      </c>
      <c r="J13" s="4"/>
      <c r="K13" s="4"/>
      <c r="L13" s="5" t="e">
        <f t="shared" ref="L13" si="14">K13/J13</f>
        <v>#DIV/0!</v>
      </c>
      <c r="M13" s="4"/>
      <c r="N13" s="4"/>
      <c r="O13" s="5" t="e">
        <f t="shared" ref="O13" si="15">N13/M13</f>
        <v>#DIV/0!</v>
      </c>
      <c r="P13" s="4"/>
      <c r="Q13" s="4"/>
      <c r="R13" s="5" t="e">
        <f t="shared" ref="R13" si="16">Q13/P13</f>
        <v>#DIV/0!</v>
      </c>
      <c r="S13" s="4"/>
      <c r="T13" s="4"/>
      <c r="U13" s="5" t="e">
        <f t="shared" ref="U13" si="17">T13/S13</f>
        <v>#DIV/0!</v>
      </c>
      <c r="V13" s="4"/>
    </row>
    <row r="14" spans="1:22" ht="45" x14ac:dyDescent="0.25">
      <c r="A14" s="31">
        <v>9</v>
      </c>
      <c r="B14" s="4" t="s">
        <v>105</v>
      </c>
      <c r="C14" s="4"/>
      <c r="D14" s="4"/>
      <c r="E14" s="4"/>
      <c r="F14" s="5" t="e">
        <f>E14/D14</f>
        <v>#DIV/0!</v>
      </c>
      <c r="G14" s="4"/>
      <c r="H14" s="4"/>
      <c r="I14" s="5" t="e">
        <f>H14/G14</f>
        <v>#DIV/0!</v>
      </c>
      <c r="J14" s="4"/>
      <c r="K14" s="4"/>
      <c r="L14" s="5" t="e">
        <f>K14/J14</f>
        <v>#DIV/0!</v>
      </c>
      <c r="M14" s="4"/>
      <c r="N14" s="4"/>
      <c r="O14" s="5" t="e">
        <f>N14/M14</f>
        <v>#DIV/0!</v>
      </c>
      <c r="P14" s="4"/>
      <c r="Q14" s="4"/>
      <c r="R14" s="5" t="e">
        <f>Q14/P14</f>
        <v>#DIV/0!</v>
      </c>
      <c r="S14" s="4"/>
      <c r="T14" s="4"/>
      <c r="U14" s="5" t="e">
        <f>T14/S14</f>
        <v>#DIV/0!</v>
      </c>
      <c r="V14" s="4"/>
    </row>
    <row r="15" spans="1:22" ht="30" x14ac:dyDescent="0.25">
      <c r="A15" s="31">
        <v>10</v>
      </c>
      <c r="B15" s="4" t="s">
        <v>106</v>
      </c>
      <c r="C15" s="4"/>
      <c r="D15" s="4"/>
      <c r="E15" s="4"/>
      <c r="F15" s="5" t="e">
        <f t="shared" ref="F15" si="18">E15/D15</f>
        <v>#DIV/0!</v>
      </c>
      <c r="G15" s="4"/>
      <c r="H15" s="4"/>
      <c r="I15" s="5" t="e">
        <f t="shared" ref="I15:I16" si="19">H15/G15</f>
        <v>#DIV/0!</v>
      </c>
      <c r="J15" s="4"/>
      <c r="K15" s="4"/>
      <c r="L15" s="5" t="e">
        <f t="shared" ref="L15:L16" si="20">K15/J15</f>
        <v>#DIV/0!</v>
      </c>
      <c r="M15" s="4"/>
      <c r="N15" s="4"/>
      <c r="O15" s="5" t="e">
        <f t="shared" ref="O15:O16" si="21">N15/M15</f>
        <v>#DIV/0!</v>
      </c>
      <c r="P15" s="4"/>
      <c r="Q15" s="4"/>
      <c r="R15" s="5" t="e">
        <f t="shared" ref="R15:R16" si="22">Q15/P15</f>
        <v>#DIV/0!</v>
      </c>
      <c r="S15" s="4"/>
      <c r="T15" s="4"/>
      <c r="U15" s="5" t="e">
        <f t="shared" ref="U15:U16" si="23">T15/S15</f>
        <v>#DIV/0!</v>
      </c>
      <c r="V15" s="4"/>
    </row>
    <row r="16" spans="1:22" x14ac:dyDescent="0.25">
      <c r="A16" s="31">
        <v>11</v>
      </c>
      <c r="B16" s="4" t="s">
        <v>107</v>
      </c>
      <c r="C16" s="4"/>
      <c r="D16" s="4"/>
      <c r="E16" s="4"/>
      <c r="F16" s="5" t="e">
        <f>E16/D16</f>
        <v>#DIV/0!</v>
      </c>
      <c r="G16" s="4"/>
      <c r="H16" s="4"/>
      <c r="I16" s="5" t="e">
        <f t="shared" si="19"/>
        <v>#DIV/0!</v>
      </c>
      <c r="J16" s="4"/>
      <c r="K16" s="4"/>
      <c r="L16" s="5" t="e">
        <f t="shared" si="20"/>
        <v>#DIV/0!</v>
      </c>
      <c r="M16" s="4"/>
      <c r="N16" s="4"/>
      <c r="O16" s="5" t="e">
        <f t="shared" si="21"/>
        <v>#DIV/0!</v>
      </c>
      <c r="P16" s="4"/>
      <c r="Q16" s="4"/>
      <c r="R16" s="5" t="e">
        <f t="shared" si="22"/>
        <v>#DIV/0!</v>
      </c>
      <c r="S16" s="4"/>
      <c r="T16" s="4"/>
      <c r="U16" s="5" t="e">
        <f t="shared" si="23"/>
        <v>#DIV/0!</v>
      </c>
      <c r="V16" s="4"/>
    </row>
    <row r="17" spans="1:22" x14ac:dyDescent="0.25">
      <c r="A17" s="31">
        <v>12</v>
      </c>
      <c r="B17" s="4" t="s">
        <v>108</v>
      </c>
      <c r="C17" s="4"/>
      <c r="D17" s="4"/>
      <c r="E17" s="4"/>
      <c r="F17" s="5" t="e">
        <f>E17/D17</f>
        <v>#DIV/0!</v>
      </c>
      <c r="G17" s="4"/>
      <c r="H17" s="4"/>
      <c r="I17" s="5" t="e">
        <f>H17/G17</f>
        <v>#DIV/0!</v>
      </c>
      <c r="J17" s="4"/>
      <c r="K17" s="4"/>
      <c r="L17" s="5" t="e">
        <f>K17/J17</f>
        <v>#DIV/0!</v>
      </c>
      <c r="M17" s="4"/>
      <c r="N17" s="4"/>
      <c r="O17" s="5" t="e">
        <f>N17/M17</f>
        <v>#DIV/0!</v>
      </c>
      <c r="P17" s="4"/>
      <c r="Q17" s="4"/>
      <c r="R17" s="5" t="e">
        <f>Q17/P17</f>
        <v>#DIV/0!</v>
      </c>
      <c r="S17" s="4"/>
      <c r="T17" s="4"/>
      <c r="U17" s="5" t="e">
        <f>T17/S17</f>
        <v>#DIV/0!</v>
      </c>
      <c r="V17" s="4"/>
    </row>
    <row r="18" spans="1:22" x14ac:dyDescent="0.25">
      <c r="A18" s="31">
        <v>13</v>
      </c>
      <c r="B18" s="4" t="s">
        <v>109</v>
      </c>
      <c r="C18" s="4"/>
      <c r="D18" s="4"/>
      <c r="E18" s="4"/>
      <c r="F18" s="5" t="e">
        <f t="shared" ref="F18" si="24">E18/D18</f>
        <v>#DIV/0!</v>
      </c>
      <c r="G18" s="4"/>
      <c r="H18" s="4"/>
      <c r="I18" s="5" t="e">
        <f t="shared" ref="I18" si="25">H18/G18</f>
        <v>#DIV/0!</v>
      </c>
      <c r="J18" s="4"/>
      <c r="K18" s="4"/>
      <c r="L18" s="5" t="e">
        <f t="shared" ref="L18" si="26">K18/J18</f>
        <v>#DIV/0!</v>
      </c>
      <c r="M18" s="4"/>
      <c r="N18" s="4"/>
      <c r="O18" s="5" t="e">
        <f t="shared" ref="O18" si="27">N18/M18</f>
        <v>#DIV/0!</v>
      </c>
      <c r="P18" s="4"/>
      <c r="Q18" s="4"/>
      <c r="R18" s="5" t="e">
        <f t="shared" ref="R18" si="28">Q18/P18</f>
        <v>#DIV/0!</v>
      </c>
      <c r="S18" s="4"/>
      <c r="T18" s="4"/>
      <c r="U18" s="5" t="e">
        <f t="shared" ref="U18" si="29">T18/S18</f>
        <v>#DIV/0!</v>
      </c>
      <c r="V18" s="4"/>
    </row>
    <row r="19" spans="1:22" x14ac:dyDescent="0.25">
      <c r="A19" s="31">
        <v>14</v>
      </c>
      <c r="B19" s="4" t="s">
        <v>154</v>
      </c>
      <c r="C19" s="4"/>
      <c r="D19" s="4"/>
      <c r="E19" s="4"/>
      <c r="F19" s="5" t="e">
        <f>E19/D19</f>
        <v>#DIV/0!</v>
      </c>
      <c r="G19" s="4"/>
      <c r="H19" s="4"/>
      <c r="I19" s="5" t="e">
        <f>H19/G19</f>
        <v>#DIV/0!</v>
      </c>
      <c r="J19" s="4"/>
      <c r="K19" s="4"/>
      <c r="L19" s="5" t="e">
        <f>K19/J19</f>
        <v>#DIV/0!</v>
      </c>
      <c r="M19" s="4"/>
      <c r="N19" s="4"/>
      <c r="O19" s="5" t="e">
        <f>N19/M19</f>
        <v>#DIV/0!</v>
      </c>
      <c r="P19" s="4"/>
      <c r="Q19" s="4"/>
      <c r="R19" s="5" t="e">
        <f>Q19/P19</f>
        <v>#DIV/0!</v>
      </c>
      <c r="S19" s="4"/>
      <c r="T19" s="4"/>
      <c r="U19" s="5" t="e">
        <f>T19/S19</f>
        <v>#DIV/0!</v>
      </c>
      <c r="V19" s="4"/>
    </row>
    <row r="20" spans="1:22" x14ac:dyDescent="0.25">
      <c r="A20" s="31">
        <v>15</v>
      </c>
      <c r="B20" s="4" t="s">
        <v>110</v>
      </c>
      <c r="C20" s="4"/>
      <c r="D20" s="4"/>
      <c r="E20" s="4"/>
      <c r="F20" s="5" t="e">
        <f t="shared" ref="F20" si="30">E20/D20</f>
        <v>#DIV/0!</v>
      </c>
      <c r="G20" s="4"/>
      <c r="H20" s="4"/>
      <c r="I20" s="5" t="e">
        <f t="shared" ref="I20:I21" si="31">H20/G20</f>
        <v>#DIV/0!</v>
      </c>
      <c r="J20" s="4"/>
      <c r="K20" s="4"/>
      <c r="L20" s="5" t="e">
        <f t="shared" ref="L20:L21" si="32">K20/J20</f>
        <v>#DIV/0!</v>
      </c>
      <c r="M20" s="4"/>
      <c r="N20" s="4"/>
      <c r="O20" s="5" t="e">
        <f t="shared" ref="O20:O21" si="33">N20/M20</f>
        <v>#DIV/0!</v>
      </c>
      <c r="P20" s="4"/>
      <c r="Q20" s="4"/>
      <c r="R20" s="5" t="e">
        <f t="shared" ref="R20:R21" si="34">Q20/P20</f>
        <v>#DIV/0!</v>
      </c>
      <c r="S20" s="4"/>
      <c r="T20" s="4"/>
      <c r="U20" s="5" t="e">
        <f t="shared" ref="U20:U21" si="35">T20/S20</f>
        <v>#DIV/0!</v>
      </c>
      <c r="V20" s="4"/>
    </row>
    <row r="21" spans="1:22" x14ac:dyDescent="0.25">
      <c r="A21" s="31">
        <v>16</v>
      </c>
      <c r="B21" s="4" t="s">
        <v>111</v>
      </c>
      <c r="C21" s="4"/>
      <c r="D21" s="4"/>
      <c r="E21" s="4"/>
      <c r="F21" s="5" t="e">
        <f>E21/D21</f>
        <v>#DIV/0!</v>
      </c>
      <c r="G21" s="4"/>
      <c r="H21" s="4"/>
      <c r="I21" s="5" t="e">
        <f t="shared" si="31"/>
        <v>#DIV/0!</v>
      </c>
      <c r="J21" s="4"/>
      <c r="K21" s="4"/>
      <c r="L21" s="5" t="e">
        <f t="shared" si="32"/>
        <v>#DIV/0!</v>
      </c>
      <c r="M21" s="4"/>
      <c r="N21" s="4"/>
      <c r="O21" s="5" t="e">
        <f t="shared" si="33"/>
        <v>#DIV/0!</v>
      </c>
      <c r="P21" s="4"/>
      <c r="Q21" s="4"/>
      <c r="R21" s="5" t="e">
        <f t="shared" si="34"/>
        <v>#DIV/0!</v>
      </c>
      <c r="S21" s="4"/>
      <c r="T21" s="4"/>
      <c r="U21" s="5" t="e">
        <f t="shared" si="35"/>
        <v>#DIV/0!</v>
      </c>
      <c r="V21" s="4"/>
    </row>
    <row r="22" spans="1:22" ht="30" x14ac:dyDescent="0.25">
      <c r="A22" s="31">
        <v>17</v>
      </c>
      <c r="B22" s="4" t="s">
        <v>112</v>
      </c>
      <c r="C22" s="4"/>
      <c r="D22" s="4"/>
      <c r="E22" s="4"/>
      <c r="F22" s="5" t="e">
        <f>E22/D22</f>
        <v>#DIV/0!</v>
      </c>
      <c r="G22" s="4"/>
      <c r="H22" s="4"/>
      <c r="I22" s="5" t="e">
        <f>H22/G22</f>
        <v>#DIV/0!</v>
      </c>
      <c r="J22" s="4"/>
      <c r="K22" s="4"/>
      <c r="L22" s="5" t="e">
        <f>K22/J22</f>
        <v>#DIV/0!</v>
      </c>
      <c r="M22" s="4"/>
      <c r="N22" s="4"/>
      <c r="O22" s="5" t="e">
        <f>N22/M22</f>
        <v>#DIV/0!</v>
      </c>
      <c r="P22" s="4"/>
      <c r="Q22" s="4"/>
      <c r="R22" s="5" t="e">
        <f>Q22/P22</f>
        <v>#DIV/0!</v>
      </c>
      <c r="S22" s="4"/>
      <c r="T22" s="4"/>
      <c r="U22" s="5" t="e">
        <f>T22/S22</f>
        <v>#DIV/0!</v>
      </c>
      <c r="V22" s="4"/>
    </row>
    <row r="23" spans="1:22" ht="30" x14ac:dyDescent="0.25">
      <c r="A23" s="31">
        <v>18</v>
      </c>
      <c r="B23" s="4" t="s">
        <v>113</v>
      </c>
      <c r="C23" s="4"/>
      <c r="D23" s="4"/>
      <c r="E23" s="4"/>
      <c r="F23" s="5" t="e">
        <f t="shared" ref="F23" si="36">E23/D23</f>
        <v>#DIV/0!</v>
      </c>
      <c r="G23" s="4"/>
      <c r="H23" s="4"/>
      <c r="I23" s="5" t="e">
        <f t="shared" ref="I23" si="37">H23/G23</f>
        <v>#DIV/0!</v>
      </c>
      <c r="J23" s="4"/>
      <c r="K23" s="4"/>
      <c r="L23" s="5" t="e">
        <f t="shared" ref="L23" si="38">K23/J23</f>
        <v>#DIV/0!</v>
      </c>
      <c r="M23" s="4"/>
      <c r="N23" s="4"/>
      <c r="O23" s="5" t="e">
        <f t="shared" ref="O23" si="39">N23/M23</f>
        <v>#DIV/0!</v>
      </c>
      <c r="P23" s="4"/>
      <c r="Q23" s="4"/>
      <c r="R23" s="5" t="e">
        <f t="shared" ref="R23" si="40">Q23/P23</f>
        <v>#DIV/0!</v>
      </c>
      <c r="S23" s="4"/>
      <c r="T23" s="4"/>
      <c r="U23" s="5" t="e">
        <f t="shared" ref="U23" si="41">T23/S23</f>
        <v>#DIV/0!</v>
      </c>
      <c r="V23" s="4"/>
    </row>
    <row r="24" spans="1:22" ht="30" x14ac:dyDescent="0.25">
      <c r="A24" s="31">
        <v>19</v>
      </c>
      <c r="B24" s="4" t="s">
        <v>114</v>
      </c>
      <c r="C24" s="4"/>
      <c r="D24" s="4"/>
      <c r="E24" s="4"/>
      <c r="F24" s="5" t="e">
        <f>E24/D24</f>
        <v>#DIV/0!</v>
      </c>
      <c r="G24" s="4"/>
      <c r="H24" s="4"/>
      <c r="I24" s="5" t="e">
        <f>H24/G24</f>
        <v>#DIV/0!</v>
      </c>
      <c r="J24" s="4"/>
      <c r="K24" s="4"/>
      <c r="L24" s="5" t="e">
        <f>K24/J24</f>
        <v>#DIV/0!</v>
      </c>
      <c r="M24" s="4"/>
      <c r="N24" s="4"/>
      <c r="O24" s="5" t="e">
        <f>N24/M24</f>
        <v>#DIV/0!</v>
      </c>
      <c r="P24" s="4"/>
      <c r="Q24" s="4"/>
      <c r="R24" s="5" t="e">
        <f>Q24/P24</f>
        <v>#DIV/0!</v>
      </c>
      <c r="S24" s="4"/>
      <c r="T24" s="4"/>
      <c r="U24" s="5" t="e">
        <f>T24/S24</f>
        <v>#DIV/0!</v>
      </c>
      <c r="V24" s="4"/>
    </row>
    <row r="25" spans="1:22" x14ac:dyDescent="0.25">
      <c r="A25" s="31">
        <v>20</v>
      </c>
      <c r="B25" s="4" t="s">
        <v>115</v>
      </c>
      <c r="C25" s="4"/>
      <c r="D25" s="4"/>
      <c r="E25" s="4"/>
      <c r="F25" s="5" t="e">
        <f t="shared" ref="F25" si="42">E25/D25</f>
        <v>#DIV/0!</v>
      </c>
      <c r="G25" s="4"/>
      <c r="H25" s="4"/>
      <c r="I25" s="5" t="e">
        <f t="shared" ref="I25:I26" si="43">H25/G25</f>
        <v>#DIV/0!</v>
      </c>
      <c r="J25" s="4"/>
      <c r="K25" s="4"/>
      <c r="L25" s="5" t="e">
        <f t="shared" ref="L25:L26" si="44">K25/J25</f>
        <v>#DIV/0!</v>
      </c>
      <c r="M25" s="4"/>
      <c r="N25" s="4"/>
      <c r="O25" s="5" t="e">
        <f t="shared" ref="O25:O26" si="45">N25/M25</f>
        <v>#DIV/0!</v>
      </c>
      <c r="P25" s="4"/>
      <c r="Q25" s="4"/>
      <c r="R25" s="5" t="e">
        <f t="shared" ref="R25:R26" si="46">Q25/P25</f>
        <v>#DIV/0!</v>
      </c>
      <c r="S25" s="4"/>
      <c r="T25" s="4"/>
      <c r="U25" s="5" t="e">
        <f t="shared" ref="U25:U26" si="47">T25/S25</f>
        <v>#DIV/0!</v>
      </c>
      <c r="V25" s="4"/>
    </row>
    <row r="26" spans="1:22" ht="30" x14ac:dyDescent="0.25">
      <c r="A26" s="31">
        <v>21</v>
      </c>
      <c r="B26" s="4" t="s">
        <v>116</v>
      </c>
      <c r="C26" s="4"/>
      <c r="D26" s="4"/>
      <c r="E26" s="4"/>
      <c r="F26" s="5" t="e">
        <f>E26/D26</f>
        <v>#DIV/0!</v>
      </c>
      <c r="G26" s="4"/>
      <c r="H26" s="4"/>
      <c r="I26" s="5" t="e">
        <f t="shared" si="43"/>
        <v>#DIV/0!</v>
      </c>
      <c r="J26" s="4"/>
      <c r="K26" s="4"/>
      <c r="L26" s="5" t="e">
        <f t="shared" si="44"/>
        <v>#DIV/0!</v>
      </c>
      <c r="M26" s="4"/>
      <c r="N26" s="4"/>
      <c r="O26" s="5" t="e">
        <f t="shared" si="45"/>
        <v>#DIV/0!</v>
      </c>
      <c r="P26" s="4"/>
      <c r="Q26" s="4"/>
      <c r="R26" s="5" t="e">
        <f t="shared" si="46"/>
        <v>#DIV/0!</v>
      </c>
      <c r="S26" s="4"/>
      <c r="T26" s="4"/>
      <c r="U26" s="5" t="e">
        <f t="shared" si="47"/>
        <v>#DIV/0!</v>
      </c>
      <c r="V26" s="4"/>
    </row>
    <row r="27" spans="1:22" ht="45" x14ac:dyDescent="0.25">
      <c r="A27" s="31">
        <v>22</v>
      </c>
      <c r="B27" s="4" t="s">
        <v>117</v>
      </c>
      <c r="C27" s="4"/>
      <c r="D27" s="4"/>
      <c r="E27" s="4"/>
      <c r="F27" s="5" t="e">
        <f>E27/D27</f>
        <v>#DIV/0!</v>
      </c>
      <c r="G27" s="4"/>
      <c r="H27" s="4"/>
      <c r="I27" s="5" t="e">
        <f>H27/G27</f>
        <v>#DIV/0!</v>
      </c>
      <c r="J27" s="4"/>
      <c r="K27" s="4"/>
      <c r="L27" s="5" t="e">
        <f>K27/J27</f>
        <v>#DIV/0!</v>
      </c>
      <c r="M27" s="4"/>
      <c r="N27" s="4"/>
      <c r="O27" s="5" t="e">
        <f>N27/M27</f>
        <v>#DIV/0!</v>
      </c>
      <c r="P27" s="4"/>
      <c r="Q27" s="4"/>
      <c r="R27" s="5" t="e">
        <f>Q27/P27</f>
        <v>#DIV/0!</v>
      </c>
      <c r="S27" s="4"/>
      <c r="T27" s="4"/>
      <c r="U27" s="5" t="e">
        <f>T27/S27</f>
        <v>#DIV/0!</v>
      </c>
      <c r="V27" s="4"/>
    </row>
    <row r="28" spans="1:22" ht="60" x14ac:dyDescent="0.25">
      <c r="A28" s="31">
        <v>23</v>
      </c>
      <c r="B28" s="4" t="s">
        <v>118</v>
      </c>
      <c r="C28" s="4"/>
      <c r="D28" s="4"/>
      <c r="E28" s="4"/>
      <c r="F28" s="5" t="e">
        <f t="shared" ref="F28" si="48">E28/D28</f>
        <v>#DIV/0!</v>
      </c>
      <c r="G28" s="4"/>
      <c r="H28" s="4"/>
      <c r="I28" s="5" t="e">
        <f t="shared" ref="I28" si="49">H28/G28</f>
        <v>#DIV/0!</v>
      </c>
      <c r="J28" s="4"/>
      <c r="K28" s="4"/>
      <c r="L28" s="5" t="e">
        <f t="shared" ref="L28" si="50">K28/J28</f>
        <v>#DIV/0!</v>
      </c>
      <c r="M28" s="4"/>
      <c r="N28" s="4"/>
      <c r="O28" s="5" t="e">
        <f t="shared" ref="O28" si="51">N28/M28</f>
        <v>#DIV/0!</v>
      </c>
      <c r="P28" s="4"/>
      <c r="Q28" s="4"/>
      <c r="R28" s="5" t="e">
        <f t="shared" ref="R28" si="52">Q28/P28</f>
        <v>#DIV/0!</v>
      </c>
      <c r="S28" s="4"/>
      <c r="T28" s="4"/>
      <c r="U28" s="5" t="e">
        <f t="shared" ref="U28" si="53">T28/S28</f>
        <v>#DIV/0!</v>
      </c>
      <c r="V28" s="4"/>
    </row>
    <row r="29" spans="1:22" ht="30" x14ac:dyDescent="0.25">
      <c r="A29" s="31">
        <v>24</v>
      </c>
      <c r="B29" s="4" t="s">
        <v>119</v>
      </c>
      <c r="C29" s="4"/>
      <c r="D29" s="4"/>
      <c r="E29" s="4"/>
      <c r="F29" s="5" t="e">
        <f>E29/D29</f>
        <v>#DIV/0!</v>
      </c>
      <c r="G29" s="4"/>
      <c r="H29" s="4"/>
      <c r="I29" s="5" t="e">
        <f>H29/G29</f>
        <v>#DIV/0!</v>
      </c>
      <c r="J29" s="4"/>
      <c r="K29" s="4"/>
      <c r="L29" s="5" t="e">
        <f>K29/J29</f>
        <v>#DIV/0!</v>
      </c>
      <c r="M29" s="4"/>
      <c r="N29" s="4"/>
      <c r="O29" s="5" t="e">
        <f>N29/M29</f>
        <v>#DIV/0!</v>
      </c>
      <c r="P29" s="4"/>
      <c r="Q29" s="4"/>
      <c r="R29" s="5" t="e">
        <f>Q29/P29</f>
        <v>#DIV/0!</v>
      </c>
      <c r="S29" s="4"/>
      <c r="T29" s="4"/>
      <c r="U29" s="5" t="e">
        <f>T29/S29</f>
        <v>#DIV/0!</v>
      </c>
      <c r="V29" s="4"/>
    </row>
    <row r="30" spans="1:22" x14ac:dyDescent="0.25">
      <c r="A30" s="31">
        <v>25</v>
      </c>
      <c r="B30" s="4" t="s">
        <v>120</v>
      </c>
      <c r="C30" s="4"/>
      <c r="D30" s="4"/>
      <c r="E30" s="4"/>
      <c r="F30" s="5" t="e">
        <f t="shared" ref="F30" si="54">E30/D30</f>
        <v>#DIV/0!</v>
      </c>
      <c r="G30" s="4"/>
      <c r="H30" s="4"/>
      <c r="I30" s="5" t="e">
        <f t="shared" ref="I30:I31" si="55">H30/G30</f>
        <v>#DIV/0!</v>
      </c>
      <c r="J30" s="4"/>
      <c r="K30" s="4"/>
      <c r="L30" s="5" t="e">
        <f t="shared" ref="L30:L31" si="56">K30/J30</f>
        <v>#DIV/0!</v>
      </c>
      <c r="M30" s="4"/>
      <c r="N30" s="4"/>
      <c r="O30" s="5" t="e">
        <f t="shared" ref="O30:O31" si="57">N30/M30</f>
        <v>#DIV/0!</v>
      </c>
      <c r="P30" s="4"/>
      <c r="Q30" s="4"/>
      <c r="R30" s="5" t="e">
        <f t="shared" ref="R30:R31" si="58">Q30/P30</f>
        <v>#DIV/0!</v>
      </c>
      <c r="S30" s="4"/>
      <c r="T30" s="4"/>
      <c r="U30" s="5" t="e">
        <f t="shared" ref="U30:U31" si="59">T30/S30</f>
        <v>#DIV/0!</v>
      </c>
      <c r="V30" s="4"/>
    </row>
    <row r="31" spans="1:22" ht="30" x14ac:dyDescent="0.25">
      <c r="A31" s="31">
        <v>26</v>
      </c>
      <c r="B31" s="4" t="s">
        <v>121</v>
      </c>
      <c r="C31" s="4"/>
      <c r="D31" s="4"/>
      <c r="E31" s="4"/>
      <c r="F31" s="5" t="e">
        <f>E31/D31</f>
        <v>#DIV/0!</v>
      </c>
      <c r="G31" s="4"/>
      <c r="H31" s="4"/>
      <c r="I31" s="5" t="e">
        <f t="shared" si="55"/>
        <v>#DIV/0!</v>
      </c>
      <c r="J31" s="4"/>
      <c r="K31" s="4"/>
      <c r="L31" s="5" t="e">
        <f t="shared" si="56"/>
        <v>#DIV/0!</v>
      </c>
      <c r="M31" s="4"/>
      <c r="N31" s="4"/>
      <c r="O31" s="5" t="e">
        <f t="shared" si="57"/>
        <v>#DIV/0!</v>
      </c>
      <c r="P31" s="4"/>
      <c r="Q31" s="4"/>
      <c r="R31" s="5" t="e">
        <f t="shared" si="58"/>
        <v>#DIV/0!</v>
      </c>
      <c r="S31" s="4"/>
      <c r="T31" s="4"/>
      <c r="U31" s="5" t="e">
        <f t="shared" si="59"/>
        <v>#DIV/0!</v>
      </c>
      <c r="V31" s="4"/>
    </row>
    <row r="32" spans="1:22" x14ac:dyDescent="0.25">
      <c r="A32" s="31">
        <v>27</v>
      </c>
      <c r="B32" s="4" t="s">
        <v>122</v>
      </c>
      <c r="C32" s="4"/>
      <c r="D32" s="4"/>
      <c r="E32" s="4"/>
      <c r="F32" s="5" t="e">
        <f>E32/D32</f>
        <v>#DIV/0!</v>
      </c>
      <c r="G32" s="4"/>
      <c r="H32" s="4"/>
      <c r="I32" s="5" t="e">
        <f>H32/G32</f>
        <v>#DIV/0!</v>
      </c>
      <c r="J32" s="4"/>
      <c r="K32" s="4"/>
      <c r="L32" s="5" t="e">
        <f>K32/J32</f>
        <v>#DIV/0!</v>
      </c>
      <c r="M32" s="4"/>
      <c r="N32" s="4"/>
      <c r="O32" s="5" t="e">
        <f>N32/M32</f>
        <v>#DIV/0!</v>
      </c>
      <c r="P32" s="4"/>
      <c r="Q32" s="4"/>
      <c r="R32" s="5" t="e">
        <f>Q32/P32</f>
        <v>#DIV/0!</v>
      </c>
      <c r="S32" s="4"/>
      <c r="T32" s="4"/>
      <c r="U32" s="5" t="e">
        <f>T32/S32</f>
        <v>#DIV/0!</v>
      </c>
      <c r="V32" s="4"/>
    </row>
    <row r="33" spans="1:22" ht="30" x14ac:dyDescent="0.25">
      <c r="A33" s="31">
        <v>28</v>
      </c>
      <c r="B33" s="4" t="s">
        <v>123</v>
      </c>
      <c r="C33" s="4"/>
      <c r="D33" s="4"/>
      <c r="E33" s="4"/>
      <c r="F33" s="5" t="e">
        <f t="shared" ref="F33" si="60">E33/D33</f>
        <v>#DIV/0!</v>
      </c>
      <c r="G33" s="4"/>
      <c r="H33" s="4"/>
      <c r="I33" s="5" t="e">
        <f t="shared" ref="I33" si="61">H33/G33</f>
        <v>#DIV/0!</v>
      </c>
      <c r="J33" s="4"/>
      <c r="K33" s="4"/>
      <c r="L33" s="5" t="e">
        <f t="shared" ref="L33" si="62">K33/J33</f>
        <v>#DIV/0!</v>
      </c>
      <c r="M33" s="4"/>
      <c r="N33" s="4"/>
      <c r="O33" s="5" t="e">
        <f t="shared" ref="O33" si="63">N33/M33</f>
        <v>#DIV/0!</v>
      </c>
      <c r="P33" s="4"/>
      <c r="Q33" s="4"/>
      <c r="R33" s="5" t="e">
        <f t="shared" ref="R33" si="64">Q33/P33</f>
        <v>#DIV/0!</v>
      </c>
      <c r="S33" s="4"/>
      <c r="T33" s="4"/>
      <c r="U33" s="5" t="e">
        <f t="shared" ref="U33" si="65">T33/S33</f>
        <v>#DIV/0!</v>
      </c>
      <c r="V33" s="4"/>
    </row>
    <row r="34" spans="1:22" x14ac:dyDescent="0.25">
      <c r="A34" s="31">
        <v>29</v>
      </c>
      <c r="B34" s="4" t="s">
        <v>124</v>
      </c>
      <c r="C34" s="4"/>
      <c r="D34" s="4"/>
      <c r="E34" s="4"/>
      <c r="F34" s="5" t="e">
        <f>E34/D34</f>
        <v>#DIV/0!</v>
      </c>
      <c r="G34" s="4"/>
      <c r="H34" s="4"/>
      <c r="I34" s="5" t="e">
        <f>H34/G34</f>
        <v>#DIV/0!</v>
      </c>
      <c r="J34" s="4"/>
      <c r="K34" s="4"/>
      <c r="L34" s="5" t="e">
        <f>K34/J34</f>
        <v>#DIV/0!</v>
      </c>
      <c r="M34" s="4"/>
      <c r="N34" s="4"/>
      <c r="O34" s="5" t="e">
        <f>N34/M34</f>
        <v>#DIV/0!</v>
      </c>
      <c r="P34" s="4"/>
      <c r="Q34" s="4"/>
      <c r="R34" s="5" t="e">
        <f>Q34/P34</f>
        <v>#DIV/0!</v>
      </c>
      <c r="S34" s="4"/>
      <c r="T34" s="4"/>
      <c r="U34" s="5" t="e">
        <f>T34/S34</f>
        <v>#DIV/0!</v>
      </c>
      <c r="V34" s="4"/>
    </row>
    <row r="35" spans="1:22" ht="30" x14ac:dyDescent="0.25">
      <c r="A35" s="31">
        <v>30</v>
      </c>
      <c r="B35" s="4" t="s">
        <v>125</v>
      </c>
      <c r="C35" s="4"/>
      <c r="D35" s="4"/>
      <c r="E35" s="4"/>
      <c r="F35" s="5" t="e">
        <f t="shared" ref="F35" si="66">E35/D35</f>
        <v>#DIV/0!</v>
      </c>
      <c r="G35" s="4"/>
      <c r="H35" s="4"/>
      <c r="I35" s="5" t="e">
        <f t="shared" ref="I35:I36" si="67">H35/G35</f>
        <v>#DIV/0!</v>
      </c>
      <c r="J35" s="4"/>
      <c r="K35" s="4"/>
      <c r="L35" s="5" t="e">
        <f t="shared" ref="L35:L36" si="68">K35/J35</f>
        <v>#DIV/0!</v>
      </c>
      <c r="M35" s="4"/>
      <c r="N35" s="4"/>
      <c r="O35" s="5" t="e">
        <f t="shared" ref="O35:O36" si="69">N35/M35</f>
        <v>#DIV/0!</v>
      </c>
      <c r="P35" s="4"/>
      <c r="Q35" s="4"/>
      <c r="R35" s="5" t="e">
        <f t="shared" ref="R35:R36" si="70">Q35/P35</f>
        <v>#DIV/0!</v>
      </c>
      <c r="S35" s="4"/>
      <c r="T35" s="4"/>
      <c r="U35" s="5" t="e">
        <f t="shared" ref="U35:U36" si="71">T35/S35</f>
        <v>#DIV/0!</v>
      </c>
      <c r="V35" s="4"/>
    </row>
    <row r="36" spans="1:22" ht="45" x14ac:dyDescent="0.25">
      <c r="A36" s="31">
        <v>31</v>
      </c>
      <c r="B36" s="4" t="s">
        <v>126</v>
      </c>
      <c r="C36" s="4"/>
      <c r="D36" s="4"/>
      <c r="E36" s="4"/>
      <c r="F36" s="5" t="e">
        <f>E36/D36</f>
        <v>#DIV/0!</v>
      </c>
      <c r="G36" s="4"/>
      <c r="H36" s="4"/>
      <c r="I36" s="5" t="e">
        <f t="shared" si="67"/>
        <v>#DIV/0!</v>
      </c>
      <c r="J36" s="4"/>
      <c r="K36" s="4"/>
      <c r="L36" s="5" t="e">
        <f t="shared" si="68"/>
        <v>#DIV/0!</v>
      </c>
      <c r="M36" s="4"/>
      <c r="N36" s="4"/>
      <c r="O36" s="5" t="e">
        <f t="shared" si="69"/>
        <v>#DIV/0!</v>
      </c>
      <c r="P36" s="4"/>
      <c r="Q36" s="4"/>
      <c r="R36" s="5" t="e">
        <f t="shared" si="70"/>
        <v>#DIV/0!</v>
      </c>
      <c r="S36" s="4"/>
      <c r="T36" s="4"/>
      <c r="U36" s="5" t="e">
        <f t="shared" si="71"/>
        <v>#DIV/0!</v>
      </c>
      <c r="V36" s="4"/>
    </row>
    <row r="37" spans="1:22" ht="30" x14ac:dyDescent="0.25">
      <c r="A37" s="31">
        <v>32</v>
      </c>
      <c r="B37" s="4" t="s">
        <v>127</v>
      </c>
      <c r="C37" s="4"/>
      <c r="D37" s="4"/>
      <c r="E37" s="4"/>
      <c r="F37" s="5" t="e">
        <f>E37/D37</f>
        <v>#DIV/0!</v>
      </c>
      <c r="G37" s="4"/>
      <c r="H37" s="4"/>
      <c r="I37" s="5" t="e">
        <f>H37/G37</f>
        <v>#DIV/0!</v>
      </c>
      <c r="J37" s="4"/>
      <c r="K37" s="4"/>
      <c r="L37" s="5" t="e">
        <f>K37/J37</f>
        <v>#DIV/0!</v>
      </c>
      <c r="M37" s="4"/>
      <c r="N37" s="4"/>
      <c r="O37" s="5" t="e">
        <f>N37/M37</f>
        <v>#DIV/0!</v>
      </c>
      <c r="P37" s="4"/>
      <c r="Q37" s="4"/>
      <c r="R37" s="5" t="e">
        <f>Q37/P37</f>
        <v>#DIV/0!</v>
      </c>
      <c r="S37" s="4"/>
      <c r="T37" s="4"/>
      <c r="U37" s="5" t="e">
        <f>T37/S37</f>
        <v>#DIV/0!</v>
      </c>
      <c r="V37" s="4"/>
    </row>
    <row r="38" spans="1:22" x14ac:dyDescent="0.25">
      <c r="A38" s="31">
        <v>33</v>
      </c>
      <c r="B38" s="4" t="s">
        <v>128</v>
      </c>
      <c r="C38" s="4"/>
      <c r="D38" s="4"/>
      <c r="E38" s="4"/>
      <c r="F38" s="5" t="e">
        <f t="shared" ref="F38" si="72">E38/D38</f>
        <v>#DIV/0!</v>
      </c>
      <c r="G38" s="4"/>
      <c r="H38" s="4"/>
      <c r="I38" s="5" t="e">
        <f t="shared" ref="I38" si="73">H38/G38</f>
        <v>#DIV/0!</v>
      </c>
      <c r="J38" s="4"/>
      <c r="K38" s="4"/>
      <c r="L38" s="5" t="e">
        <f t="shared" ref="L38" si="74">K38/J38</f>
        <v>#DIV/0!</v>
      </c>
      <c r="M38" s="4"/>
      <c r="N38" s="4"/>
      <c r="O38" s="5" t="e">
        <f t="shared" ref="O38" si="75">N38/M38</f>
        <v>#DIV/0!</v>
      </c>
      <c r="P38" s="4"/>
      <c r="Q38" s="4"/>
      <c r="R38" s="5" t="e">
        <f t="shared" ref="R38" si="76">Q38/P38</f>
        <v>#DIV/0!</v>
      </c>
      <c r="S38" s="4"/>
      <c r="T38" s="4"/>
      <c r="U38" s="5" t="e">
        <f t="shared" ref="U38" si="77">T38/S38</f>
        <v>#DIV/0!</v>
      </c>
      <c r="V38" s="4"/>
    </row>
    <row r="39" spans="1:22" ht="45" x14ac:dyDescent="0.25">
      <c r="A39" s="31">
        <v>34</v>
      </c>
      <c r="B39" s="4" t="s">
        <v>129</v>
      </c>
      <c r="C39" s="4"/>
      <c r="D39" s="4"/>
      <c r="E39" s="4"/>
      <c r="F39" s="5" t="e">
        <f>E39/D39</f>
        <v>#DIV/0!</v>
      </c>
      <c r="G39" s="4"/>
      <c r="H39" s="4"/>
      <c r="I39" s="5" t="e">
        <f>H39/G39</f>
        <v>#DIV/0!</v>
      </c>
      <c r="J39" s="4"/>
      <c r="K39" s="4"/>
      <c r="L39" s="5" t="e">
        <f>K39/J39</f>
        <v>#DIV/0!</v>
      </c>
      <c r="M39" s="4"/>
      <c r="N39" s="4"/>
      <c r="O39" s="5" t="e">
        <f>N39/M39</f>
        <v>#DIV/0!</v>
      </c>
      <c r="P39" s="4"/>
      <c r="Q39" s="4"/>
      <c r="R39" s="5" t="e">
        <f>Q39/P39</f>
        <v>#DIV/0!</v>
      </c>
      <c r="S39" s="4"/>
      <c r="T39" s="4"/>
      <c r="U39" s="5" t="e">
        <f>T39/S39</f>
        <v>#DIV/0!</v>
      </c>
      <c r="V39" s="4"/>
    </row>
    <row r="40" spans="1:22" x14ac:dyDescent="0.25">
      <c r="A40" s="31">
        <v>35</v>
      </c>
      <c r="B40" s="4" t="s">
        <v>130</v>
      </c>
      <c r="C40" s="4"/>
      <c r="D40" s="4"/>
      <c r="E40" s="4"/>
      <c r="F40" s="5" t="e">
        <f t="shared" ref="F40" si="78">E40/D40</f>
        <v>#DIV/0!</v>
      </c>
      <c r="G40" s="4"/>
      <c r="H40" s="4"/>
      <c r="I40" s="5" t="e">
        <f t="shared" ref="I40:I41" si="79">H40/G40</f>
        <v>#DIV/0!</v>
      </c>
      <c r="J40" s="4"/>
      <c r="K40" s="4"/>
      <c r="L40" s="5" t="e">
        <f t="shared" ref="L40:L41" si="80">K40/J40</f>
        <v>#DIV/0!</v>
      </c>
      <c r="M40" s="4"/>
      <c r="N40" s="4"/>
      <c r="O40" s="5" t="e">
        <f t="shared" ref="O40:O41" si="81">N40/M40</f>
        <v>#DIV/0!</v>
      </c>
      <c r="P40" s="4"/>
      <c r="Q40" s="4"/>
      <c r="R40" s="5" t="e">
        <f t="shared" ref="R40:R41" si="82">Q40/P40</f>
        <v>#DIV/0!</v>
      </c>
      <c r="S40" s="4"/>
      <c r="T40" s="4"/>
      <c r="U40" s="5" t="e">
        <f t="shared" ref="U40:U41" si="83">T40/S40</f>
        <v>#DIV/0!</v>
      </c>
      <c r="V40" s="4"/>
    </row>
    <row r="41" spans="1:22" ht="45" x14ac:dyDescent="0.25">
      <c r="A41" s="31">
        <v>36</v>
      </c>
      <c r="B41" s="4" t="s">
        <v>131</v>
      </c>
      <c r="C41" s="4"/>
      <c r="D41" s="4"/>
      <c r="E41" s="4"/>
      <c r="F41" s="5" t="e">
        <f>E41/D41</f>
        <v>#DIV/0!</v>
      </c>
      <c r="G41" s="4"/>
      <c r="H41" s="4"/>
      <c r="I41" s="5" t="e">
        <f t="shared" si="79"/>
        <v>#DIV/0!</v>
      </c>
      <c r="J41" s="4"/>
      <c r="K41" s="4"/>
      <c r="L41" s="5" t="e">
        <f t="shared" si="80"/>
        <v>#DIV/0!</v>
      </c>
      <c r="M41" s="4"/>
      <c r="N41" s="4"/>
      <c r="O41" s="5" t="e">
        <f t="shared" si="81"/>
        <v>#DIV/0!</v>
      </c>
      <c r="P41" s="4"/>
      <c r="Q41" s="4"/>
      <c r="R41" s="5" t="e">
        <f t="shared" si="82"/>
        <v>#DIV/0!</v>
      </c>
      <c r="S41" s="4"/>
      <c r="T41" s="4"/>
      <c r="U41" s="5" t="e">
        <f t="shared" si="83"/>
        <v>#DIV/0!</v>
      </c>
      <c r="V41" s="4"/>
    </row>
    <row r="42" spans="1:22" ht="30" x14ac:dyDescent="0.25">
      <c r="A42" s="31">
        <v>37</v>
      </c>
      <c r="B42" s="4" t="s">
        <v>132</v>
      </c>
      <c r="C42" s="4"/>
      <c r="D42" s="4"/>
      <c r="E42" s="4"/>
      <c r="F42" s="5" t="e">
        <f>E42/D42</f>
        <v>#DIV/0!</v>
      </c>
      <c r="G42" s="4"/>
      <c r="H42" s="4"/>
      <c r="I42" s="5" t="e">
        <f>H42/G42</f>
        <v>#DIV/0!</v>
      </c>
      <c r="J42" s="4"/>
      <c r="K42" s="4"/>
      <c r="L42" s="5" t="e">
        <f>K42/J42</f>
        <v>#DIV/0!</v>
      </c>
      <c r="M42" s="4"/>
      <c r="N42" s="4"/>
      <c r="O42" s="5" t="e">
        <f>N42/M42</f>
        <v>#DIV/0!</v>
      </c>
      <c r="P42" s="4"/>
      <c r="Q42" s="4"/>
      <c r="R42" s="5" t="e">
        <f>Q42/P42</f>
        <v>#DIV/0!</v>
      </c>
      <c r="S42" s="4"/>
      <c r="T42" s="4"/>
      <c r="U42" s="5" t="e">
        <f>T42/S42</f>
        <v>#DIV/0!</v>
      </c>
      <c r="V42" s="4"/>
    </row>
    <row r="43" spans="1:22" ht="45" x14ac:dyDescent="0.25">
      <c r="A43" s="31">
        <v>38</v>
      </c>
      <c r="B43" s="4" t="s">
        <v>133</v>
      </c>
      <c r="C43" s="35"/>
      <c r="D43" s="4"/>
      <c r="E43" s="35"/>
      <c r="F43" s="5" t="e">
        <f t="shared" ref="F43" si="84">E43/D43</f>
        <v>#DIV/0!</v>
      </c>
      <c r="G43" s="4"/>
      <c r="H43" s="35"/>
      <c r="I43" s="5" t="e">
        <f t="shared" ref="I43:I50" si="85">H43/G43</f>
        <v>#DIV/0!</v>
      </c>
      <c r="J43" s="4"/>
      <c r="K43" s="35"/>
      <c r="L43" s="5" t="e">
        <f t="shared" ref="L43:L50" si="86">K43/J43</f>
        <v>#DIV/0!</v>
      </c>
      <c r="M43" s="4"/>
      <c r="N43" s="35"/>
      <c r="O43" s="5" t="e">
        <f t="shared" ref="O43:O50" si="87">N43/M43</f>
        <v>#DIV/0!</v>
      </c>
      <c r="P43" s="4"/>
      <c r="Q43" s="4"/>
      <c r="R43" s="5" t="e">
        <f t="shared" ref="R43:R50" si="88">Q43/P43</f>
        <v>#DIV/0!</v>
      </c>
      <c r="S43" s="4"/>
      <c r="T43" s="4"/>
      <c r="U43" s="5" t="e">
        <f t="shared" ref="U43:U50" si="89">T43/S43</f>
        <v>#DIV/0!</v>
      </c>
      <c r="V43" s="4"/>
    </row>
    <row r="44" spans="1:22" ht="30" x14ac:dyDescent="0.25">
      <c r="A44" s="31">
        <v>39</v>
      </c>
      <c r="B44" s="4" t="s">
        <v>134</v>
      </c>
      <c r="C44" s="4"/>
      <c r="D44" s="4"/>
      <c r="E44" s="4"/>
      <c r="F44" s="5" t="e">
        <f>E44/D44</f>
        <v>#DIV/0!</v>
      </c>
      <c r="G44" s="4"/>
      <c r="H44" s="4"/>
      <c r="I44" s="5" t="e">
        <f>H44/G44</f>
        <v>#DIV/0!</v>
      </c>
      <c r="J44" s="4"/>
      <c r="K44" s="4"/>
      <c r="L44" s="5" t="e">
        <f>K44/J44</f>
        <v>#DIV/0!</v>
      </c>
      <c r="M44" s="4"/>
      <c r="N44" s="4"/>
      <c r="O44" s="5" t="e">
        <f>N44/M44</f>
        <v>#DIV/0!</v>
      </c>
      <c r="P44" s="4"/>
      <c r="Q44" s="4"/>
      <c r="R44" s="5" t="e">
        <f>Q44/P44</f>
        <v>#DIV/0!</v>
      </c>
      <c r="S44" s="4"/>
      <c r="T44" s="4"/>
      <c r="U44" s="5" t="e">
        <f>T44/S44</f>
        <v>#DIV/0!</v>
      </c>
      <c r="V44" s="4"/>
    </row>
    <row r="45" spans="1:22" ht="30" x14ac:dyDescent="0.25">
      <c r="A45" s="31">
        <v>40</v>
      </c>
      <c r="B45" s="4" t="s">
        <v>135</v>
      </c>
      <c r="C45" s="4"/>
      <c r="D45" s="4"/>
      <c r="E45" s="4"/>
      <c r="F45" s="5" t="e">
        <f t="shared" ref="F45" si="90">E45/D45</f>
        <v>#DIV/0!</v>
      </c>
      <c r="G45" s="4"/>
      <c r="H45" s="4"/>
      <c r="I45" s="5" t="e">
        <f t="shared" ref="I45:I46" si="91">H45/G45</f>
        <v>#DIV/0!</v>
      </c>
      <c r="J45" s="4"/>
      <c r="K45" s="4"/>
      <c r="L45" s="5" t="e">
        <f t="shared" ref="L45:L46" si="92">K45/J45</f>
        <v>#DIV/0!</v>
      </c>
      <c r="M45" s="4"/>
      <c r="N45" s="4"/>
      <c r="O45" s="5" t="e">
        <f t="shared" ref="O45:O46" si="93">N45/M45</f>
        <v>#DIV/0!</v>
      </c>
      <c r="P45" s="4"/>
      <c r="Q45" s="4"/>
      <c r="R45" s="5" t="e">
        <f t="shared" ref="R45:R46" si="94">Q45/P45</f>
        <v>#DIV/0!</v>
      </c>
      <c r="S45" s="4"/>
      <c r="T45" s="4"/>
      <c r="U45" s="5" t="e">
        <f t="shared" ref="U45:U46" si="95">T45/S45</f>
        <v>#DIV/0!</v>
      </c>
      <c r="V45" s="4"/>
    </row>
    <row r="46" spans="1:22" ht="30" x14ac:dyDescent="0.25">
      <c r="A46" s="31">
        <v>41</v>
      </c>
      <c r="B46" s="4" t="s">
        <v>136</v>
      </c>
      <c r="C46" s="4"/>
      <c r="D46" s="4"/>
      <c r="E46" s="4"/>
      <c r="F46" s="5" t="e">
        <f>E46/D46</f>
        <v>#DIV/0!</v>
      </c>
      <c r="G46" s="4"/>
      <c r="H46" s="4"/>
      <c r="I46" s="5" t="e">
        <f t="shared" si="91"/>
        <v>#DIV/0!</v>
      </c>
      <c r="J46" s="4"/>
      <c r="K46" s="4"/>
      <c r="L46" s="5" t="e">
        <f t="shared" si="92"/>
        <v>#DIV/0!</v>
      </c>
      <c r="M46" s="4"/>
      <c r="N46" s="4"/>
      <c r="O46" s="5" t="e">
        <f t="shared" si="93"/>
        <v>#DIV/0!</v>
      </c>
      <c r="P46" s="4"/>
      <c r="Q46" s="4"/>
      <c r="R46" s="5" t="e">
        <f t="shared" si="94"/>
        <v>#DIV/0!</v>
      </c>
      <c r="S46" s="4"/>
      <c r="T46" s="4"/>
      <c r="U46" s="5" t="e">
        <f t="shared" si="95"/>
        <v>#DIV/0!</v>
      </c>
      <c r="V46" s="4"/>
    </row>
    <row r="47" spans="1:22" ht="30" x14ac:dyDescent="0.25">
      <c r="A47" s="31">
        <v>42</v>
      </c>
      <c r="B47" s="4" t="s">
        <v>137</v>
      </c>
      <c r="C47" s="4"/>
      <c r="D47" s="4"/>
      <c r="E47" s="4"/>
      <c r="F47" s="5" t="e">
        <f>E47/D47</f>
        <v>#DIV/0!</v>
      </c>
      <c r="G47" s="4"/>
      <c r="H47" s="4"/>
      <c r="I47" s="5" t="e">
        <f>H47/G47</f>
        <v>#DIV/0!</v>
      </c>
      <c r="J47" s="4"/>
      <c r="K47" s="4"/>
      <c r="L47" s="5" t="e">
        <f>K47/J47</f>
        <v>#DIV/0!</v>
      </c>
      <c r="M47" s="4"/>
      <c r="N47" s="4"/>
      <c r="O47" s="5" t="e">
        <f>N47/M47</f>
        <v>#DIV/0!</v>
      </c>
      <c r="P47" s="4"/>
      <c r="Q47" s="4"/>
      <c r="R47" s="5" t="e">
        <f>Q47/P47</f>
        <v>#DIV/0!</v>
      </c>
      <c r="S47" s="4"/>
      <c r="T47" s="4"/>
      <c r="U47" s="5" t="e">
        <f>T47/S47</f>
        <v>#DIV/0!</v>
      </c>
      <c r="V47" s="4"/>
    </row>
    <row r="48" spans="1:22" ht="45" x14ac:dyDescent="0.25">
      <c r="A48" s="31">
        <v>43</v>
      </c>
      <c r="B48" s="4" t="s">
        <v>138</v>
      </c>
      <c r="C48" s="4"/>
      <c r="D48" s="4"/>
      <c r="E48" s="4"/>
      <c r="F48" s="5" t="e">
        <f>E48/D48</f>
        <v>#DIV/0!</v>
      </c>
      <c r="G48" s="4"/>
      <c r="H48" s="4"/>
      <c r="I48" s="5" t="e">
        <f t="shared" ref="I48" si="96">H48/G48</f>
        <v>#DIV/0!</v>
      </c>
      <c r="J48" s="4"/>
      <c r="K48" s="4"/>
      <c r="L48" s="5" t="e">
        <f t="shared" ref="L48" si="97">K48/J48</f>
        <v>#DIV/0!</v>
      </c>
      <c r="M48" s="4"/>
      <c r="N48" s="4"/>
      <c r="O48" s="5" t="e">
        <f t="shared" ref="O48" si="98">N48/M48</f>
        <v>#DIV/0!</v>
      </c>
      <c r="P48" s="4"/>
      <c r="Q48" s="4"/>
      <c r="R48" s="5" t="e">
        <f t="shared" ref="R48" si="99">Q48/P48</f>
        <v>#DIV/0!</v>
      </c>
      <c r="S48" s="4"/>
      <c r="T48" s="4"/>
      <c r="U48" s="5" t="e">
        <f t="shared" ref="U48" si="100">T48/S48</f>
        <v>#DIV/0!</v>
      </c>
      <c r="V48" s="4"/>
    </row>
    <row r="49" spans="1:22" x14ac:dyDescent="0.25">
      <c r="A49" s="31">
        <v>44</v>
      </c>
      <c r="B49" s="4" t="s">
        <v>139</v>
      </c>
      <c r="C49" s="4"/>
      <c r="D49" s="4"/>
      <c r="E49" s="4"/>
      <c r="F49" s="5" t="e">
        <f t="shared" ref="F49" si="101">E49/D49</f>
        <v>#DIV/0!</v>
      </c>
      <c r="G49" s="4"/>
      <c r="H49" s="4"/>
      <c r="I49" s="5" t="e">
        <f t="shared" ref="I49" si="102">H49/G49</f>
        <v>#DIV/0!</v>
      </c>
      <c r="J49" s="4"/>
      <c r="K49" s="4"/>
      <c r="L49" s="5" t="e">
        <f t="shared" ref="L49" si="103">K49/J49</f>
        <v>#DIV/0!</v>
      </c>
      <c r="M49" s="4"/>
      <c r="N49" s="4"/>
      <c r="O49" s="5" t="e">
        <f t="shared" ref="O49" si="104">N49/M49</f>
        <v>#DIV/0!</v>
      </c>
      <c r="P49" s="4"/>
      <c r="Q49" s="4"/>
      <c r="R49" s="5" t="e">
        <f t="shared" ref="R49" si="105">Q49/P49</f>
        <v>#DIV/0!</v>
      </c>
      <c r="S49" s="4"/>
      <c r="T49" s="4"/>
      <c r="U49" s="5" t="e">
        <f t="shared" ref="U49" si="106">T49/S49</f>
        <v>#DIV/0!</v>
      </c>
      <c r="V49" s="4"/>
    </row>
    <row r="50" spans="1:22" ht="30" x14ac:dyDescent="0.25">
      <c r="A50" s="31">
        <v>45</v>
      </c>
      <c r="B50" s="4" t="s">
        <v>140</v>
      </c>
      <c r="C50" s="4"/>
      <c r="D50" s="4"/>
      <c r="E50" s="4"/>
      <c r="F50" s="5" t="e">
        <f>E50/D50</f>
        <v>#DIV/0!</v>
      </c>
      <c r="G50" s="4"/>
      <c r="H50" s="4"/>
      <c r="I50" s="5" t="e">
        <f t="shared" si="85"/>
        <v>#DIV/0!</v>
      </c>
      <c r="J50" s="4"/>
      <c r="K50" s="4"/>
      <c r="L50" s="5" t="e">
        <f t="shared" si="86"/>
        <v>#DIV/0!</v>
      </c>
      <c r="M50" s="4"/>
      <c r="N50" s="4"/>
      <c r="O50" s="5" t="e">
        <f t="shared" si="87"/>
        <v>#DIV/0!</v>
      </c>
      <c r="P50" s="4"/>
      <c r="Q50" s="4"/>
      <c r="R50" s="5" t="e">
        <f t="shared" si="88"/>
        <v>#DIV/0!</v>
      </c>
      <c r="S50" s="4"/>
      <c r="T50" s="4"/>
      <c r="U50" s="5" t="e">
        <f t="shared" si="89"/>
        <v>#DIV/0!</v>
      </c>
      <c r="V50" s="4"/>
    </row>
    <row r="51" spans="1:22" ht="15" customHeight="1" x14ac:dyDescent="0.25">
      <c r="A51" s="53" t="s">
        <v>14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5"/>
      <c r="U51" s="5" t="e">
        <f>AVERAGE(U6:U50)</f>
        <v>#DIV/0!</v>
      </c>
      <c r="V51" s="4"/>
    </row>
    <row r="53" spans="1:22" x14ac:dyDescent="0.25">
      <c r="R53" s="28" t="s">
        <v>464</v>
      </c>
    </row>
    <row r="56" spans="1:22" x14ac:dyDescent="0.25">
      <c r="R56" s="28" t="s">
        <v>466</v>
      </c>
    </row>
    <row r="57" spans="1:22" x14ac:dyDescent="0.25">
      <c r="R57" s="28" t="s">
        <v>465</v>
      </c>
    </row>
  </sheetData>
  <mergeCells count="12">
    <mergeCell ref="V2:V4"/>
    <mergeCell ref="S3:U3"/>
    <mergeCell ref="D2:R2"/>
    <mergeCell ref="A51:T51"/>
    <mergeCell ref="D3:F3"/>
    <mergeCell ref="G3:I3"/>
    <mergeCell ref="J3:L3"/>
    <mergeCell ref="M3:O3"/>
    <mergeCell ref="P3:R3"/>
    <mergeCell ref="A2:A4"/>
    <mergeCell ref="B2:B4"/>
    <mergeCell ref="C2:C4"/>
  </mergeCells>
  <pageMargins left="1.28" right="0.6692913385826772" top="0.23622047244094491" bottom="0.27559055118110237" header="0.31496062992125984" footer="0.31496062992125984"/>
  <pageSetup paperSize="5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2"/>
  <sheetViews>
    <sheetView zoomScale="90" zoomScaleNormal="90" workbookViewId="0">
      <selection activeCell="R18" sqref="R18:R22"/>
    </sheetView>
  </sheetViews>
  <sheetFormatPr defaultRowHeight="15" x14ac:dyDescent="0.25"/>
  <cols>
    <col min="1" max="1" width="3.5703125" style="32" customWidth="1"/>
    <col min="2" max="2" width="21.7109375" style="1" customWidth="1"/>
    <col min="3" max="3" width="14.7109375" style="1" customWidth="1"/>
    <col min="4" max="4" width="6.28515625" style="1" bestFit="1" customWidth="1"/>
    <col min="5" max="5" width="8.28515625" style="1" bestFit="1" customWidth="1"/>
    <col min="6" max="6" width="7.7109375" style="1" bestFit="1" customWidth="1"/>
    <col min="7" max="7" width="6.28515625" style="1" bestFit="1" customWidth="1"/>
    <col min="8" max="8" width="8.28515625" style="1" bestFit="1" customWidth="1"/>
    <col min="9" max="9" width="7.7109375" style="1" bestFit="1" customWidth="1"/>
    <col min="10" max="10" width="6.28515625" style="1" bestFit="1" customWidth="1"/>
    <col min="11" max="11" width="8.28515625" style="1" bestFit="1" customWidth="1"/>
    <col min="12" max="12" width="7.7109375" style="1" bestFit="1" customWidth="1"/>
    <col min="13" max="13" width="6.28515625" style="1" bestFit="1" customWidth="1"/>
    <col min="14" max="14" width="8.28515625" style="1" bestFit="1" customWidth="1"/>
    <col min="15" max="15" width="7.7109375" style="1" bestFit="1" customWidth="1"/>
    <col min="16" max="16" width="6.28515625" style="1" bestFit="1" customWidth="1"/>
    <col min="17" max="17" width="8.28515625" style="1" bestFit="1" customWidth="1"/>
    <col min="18" max="18" width="7.7109375" style="1" bestFit="1" customWidth="1"/>
    <col min="19" max="19" width="6.28515625" style="1" bestFit="1" customWidth="1"/>
    <col min="20" max="20" width="8.28515625" style="1" bestFit="1" customWidth="1"/>
    <col min="21" max="21" width="7.7109375" style="1" bestFit="1" customWidth="1"/>
    <col min="22" max="22" width="15.7109375" style="1" customWidth="1"/>
    <col min="23" max="16384" width="9.140625" style="1"/>
  </cols>
  <sheetData>
    <row r="1" spans="1:22" x14ac:dyDescent="0.25">
      <c r="A1" s="29" t="s">
        <v>142</v>
      </c>
    </row>
    <row r="2" spans="1:22" x14ac:dyDescent="0.25">
      <c r="A2" s="57" t="s">
        <v>0</v>
      </c>
      <c r="B2" s="52" t="s">
        <v>1</v>
      </c>
      <c r="C2" s="52" t="s">
        <v>2</v>
      </c>
      <c r="D2" s="52" t="s">
        <v>3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2"/>
      <c r="T2" s="2"/>
      <c r="U2" s="2"/>
      <c r="V2" s="52" t="s">
        <v>12</v>
      </c>
    </row>
    <row r="3" spans="1:22" x14ac:dyDescent="0.25">
      <c r="A3" s="58"/>
      <c r="B3" s="52"/>
      <c r="C3" s="52"/>
      <c r="D3" s="52" t="s">
        <v>4</v>
      </c>
      <c r="E3" s="52"/>
      <c r="F3" s="52"/>
      <c r="G3" s="52" t="s">
        <v>8</v>
      </c>
      <c r="H3" s="52"/>
      <c r="I3" s="52"/>
      <c r="J3" s="52" t="s">
        <v>9</v>
      </c>
      <c r="K3" s="52"/>
      <c r="L3" s="52"/>
      <c r="M3" s="52" t="s">
        <v>10</v>
      </c>
      <c r="N3" s="52"/>
      <c r="O3" s="52"/>
      <c r="P3" s="52" t="s">
        <v>11</v>
      </c>
      <c r="Q3" s="52"/>
      <c r="R3" s="52"/>
      <c r="S3" s="52" t="s">
        <v>13</v>
      </c>
      <c r="T3" s="52"/>
      <c r="U3" s="52"/>
      <c r="V3" s="52"/>
    </row>
    <row r="4" spans="1:22" x14ac:dyDescent="0.25">
      <c r="A4" s="59"/>
      <c r="B4" s="52"/>
      <c r="C4" s="52"/>
      <c r="D4" s="2" t="s">
        <v>5</v>
      </c>
      <c r="E4" s="2" t="s">
        <v>6</v>
      </c>
      <c r="F4" s="2" t="s">
        <v>7</v>
      </c>
      <c r="G4" s="2" t="s">
        <v>5</v>
      </c>
      <c r="H4" s="2" t="s">
        <v>6</v>
      </c>
      <c r="I4" s="2" t="s">
        <v>7</v>
      </c>
      <c r="J4" s="2" t="s">
        <v>5</v>
      </c>
      <c r="K4" s="2" t="s">
        <v>6</v>
      </c>
      <c r="L4" s="2" t="s">
        <v>7</v>
      </c>
      <c r="M4" s="2" t="s">
        <v>5</v>
      </c>
      <c r="N4" s="2" t="s">
        <v>6</v>
      </c>
      <c r="O4" s="2" t="s">
        <v>7</v>
      </c>
      <c r="P4" s="2" t="s">
        <v>5</v>
      </c>
      <c r="Q4" s="2" t="s">
        <v>6</v>
      </c>
      <c r="R4" s="2" t="s">
        <v>7</v>
      </c>
      <c r="S4" s="2" t="s">
        <v>5</v>
      </c>
      <c r="T4" s="2" t="s">
        <v>6</v>
      </c>
      <c r="U4" s="2" t="s">
        <v>7</v>
      </c>
      <c r="V4" s="52"/>
    </row>
    <row r="5" spans="1:22" x14ac:dyDescent="0.25">
      <c r="A5" s="30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</row>
    <row r="6" spans="1:22" ht="45" x14ac:dyDescent="0.25">
      <c r="A6" s="31">
        <v>1</v>
      </c>
      <c r="B6" s="4" t="s">
        <v>144</v>
      </c>
      <c r="C6" s="4"/>
      <c r="D6" s="4"/>
      <c r="E6" s="4"/>
      <c r="F6" s="5" t="e">
        <f>E6/D6</f>
        <v>#DIV/0!</v>
      </c>
      <c r="G6" s="4"/>
      <c r="H6" s="4"/>
      <c r="I6" s="5" t="e">
        <f>H6/G6</f>
        <v>#DIV/0!</v>
      </c>
      <c r="J6" s="4"/>
      <c r="K6" s="4"/>
      <c r="L6" s="5" t="e">
        <f>K6/J6</f>
        <v>#DIV/0!</v>
      </c>
      <c r="M6" s="4"/>
      <c r="N6" s="4"/>
      <c r="O6" s="5" t="e">
        <f>N6/M6</f>
        <v>#DIV/0!</v>
      </c>
      <c r="P6" s="4"/>
      <c r="Q6" s="4"/>
      <c r="R6" s="5" t="e">
        <f>Q6/P6</f>
        <v>#DIV/0!</v>
      </c>
      <c r="S6" s="4"/>
      <c r="T6" s="4"/>
      <c r="U6" s="5" t="e">
        <f>T6/S6</f>
        <v>#DIV/0!</v>
      </c>
      <c r="V6" s="4"/>
    </row>
    <row r="7" spans="1:22" x14ac:dyDescent="0.25">
      <c r="A7" s="31">
        <v>2</v>
      </c>
      <c r="B7" s="4" t="s">
        <v>145</v>
      </c>
      <c r="C7" s="4"/>
      <c r="D7" s="4"/>
      <c r="E7" s="4"/>
      <c r="F7" s="5" t="e">
        <f t="shared" ref="F7:F8" si="0">E7/D7</f>
        <v>#DIV/0!</v>
      </c>
      <c r="G7" s="4"/>
      <c r="H7" s="4"/>
      <c r="I7" s="5" t="e">
        <f t="shared" ref="I7:I8" si="1">H7/G7</f>
        <v>#DIV/0!</v>
      </c>
      <c r="J7" s="4"/>
      <c r="K7" s="4"/>
      <c r="L7" s="5" t="e">
        <f t="shared" ref="L7:L8" si="2">K7/J7</f>
        <v>#DIV/0!</v>
      </c>
      <c r="M7" s="4"/>
      <c r="N7" s="4"/>
      <c r="O7" s="5" t="e">
        <f t="shared" ref="O7:O8" si="3">N7/M7</f>
        <v>#DIV/0!</v>
      </c>
      <c r="P7" s="4"/>
      <c r="Q7" s="4"/>
      <c r="R7" s="5" t="e">
        <f t="shared" ref="R7:R8" si="4">Q7/P7</f>
        <v>#DIV/0!</v>
      </c>
      <c r="S7" s="4"/>
      <c r="T7" s="4"/>
      <c r="U7" s="5" t="e">
        <f t="shared" ref="U7:U8" si="5">T7/S7</f>
        <v>#DIV/0!</v>
      </c>
      <c r="V7" s="4"/>
    </row>
    <row r="8" spans="1:22" ht="45" x14ac:dyDescent="0.25">
      <c r="A8" s="31">
        <v>3</v>
      </c>
      <c r="B8" s="4" t="s">
        <v>146</v>
      </c>
      <c r="C8" s="4"/>
      <c r="D8" s="4"/>
      <c r="E8" s="4"/>
      <c r="F8" s="5" t="e">
        <f t="shared" si="0"/>
        <v>#DIV/0!</v>
      </c>
      <c r="G8" s="4"/>
      <c r="H8" s="4"/>
      <c r="I8" s="5" t="e">
        <f t="shared" si="1"/>
        <v>#DIV/0!</v>
      </c>
      <c r="J8" s="4"/>
      <c r="K8" s="4"/>
      <c r="L8" s="5" t="e">
        <f t="shared" si="2"/>
        <v>#DIV/0!</v>
      </c>
      <c r="M8" s="4"/>
      <c r="N8" s="4"/>
      <c r="O8" s="5" t="e">
        <f t="shared" si="3"/>
        <v>#DIV/0!</v>
      </c>
      <c r="P8" s="4"/>
      <c r="Q8" s="4"/>
      <c r="R8" s="5" t="e">
        <f t="shared" si="4"/>
        <v>#DIV/0!</v>
      </c>
      <c r="S8" s="4"/>
      <c r="T8" s="4"/>
      <c r="U8" s="5" t="e">
        <f t="shared" si="5"/>
        <v>#DIV/0!</v>
      </c>
      <c r="V8" s="4"/>
    </row>
    <row r="9" spans="1:22" ht="30" x14ac:dyDescent="0.25">
      <c r="A9" s="31">
        <v>4</v>
      </c>
      <c r="B9" s="4" t="s">
        <v>147</v>
      </c>
      <c r="C9" s="4"/>
      <c r="D9" s="4"/>
      <c r="E9" s="4"/>
      <c r="F9" s="5" t="e">
        <f>E9/D9</f>
        <v>#DIV/0!</v>
      </c>
      <c r="G9" s="4"/>
      <c r="H9" s="4"/>
      <c r="I9" s="5" t="e">
        <f>H9/G9</f>
        <v>#DIV/0!</v>
      </c>
      <c r="J9" s="4"/>
      <c r="K9" s="4"/>
      <c r="L9" s="5" t="e">
        <f>K9/J9</f>
        <v>#DIV/0!</v>
      </c>
      <c r="M9" s="4"/>
      <c r="N9" s="4"/>
      <c r="O9" s="5" t="e">
        <f>N9/M9</f>
        <v>#DIV/0!</v>
      </c>
      <c r="P9" s="4"/>
      <c r="Q9" s="4"/>
      <c r="R9" s="5" t="e">
        <f>Q9/P9</f>
        <v>#DIV/0!</v>
      </c>
      <c r="S9" s="4"/>
      <c r="T9" s="4"/>
      <c r="U9" s="5" t="e">
        <f>T9/S9</f>
        <v>#DIV/0!</v>
      </c>
      <c r="V9" s="4"/>
    </row>
    <row r="10" spans="1:22" ht="45" x14ac:dyDescent="0.25">
      <c r="A10" s="31">
        <v>5</v>
      </c>
      <c r="B10" s="4" t="s">
        <v>148</v>
      </c>
      <c r="C10" s="4"/>
      <c r="D10" s="4"/>
      <c r="E10" s="4"/>
      <c r="F10" s="5" t="e">
        <f t="shared" ref="F10" si="6">E10/D10</f>
        <v>#DIV/0!</v>
      </c>
      <c r="G10" s="4"/>
      <c r="H10" s="4"/>
      <c r="I10" s="5" t="e">
        <f t="shared" ref="I10:I11" si="7">H10/G10</f>
        <v>#DIV/0!</v>
      </c>
      <c r="J10" s="4"/>
      <c r="K10" s="4"/>
      <c r="L10" s="5" t="e">
        <f t="shared" ref="L10:L11" si="8">K10/J10</f>
        <v>#DIV/0!</v>
      </c>
      <c r="M10" s="4"/>
      <c r="N10" s="4"/>
      <c r="O10" s="5" t="e">
        <f t="shared" ref="O10:O11" si="9">N10/M10</f>
        <v>#DIV/0!</v>
      </c>
      <c r="P10" s="4"/>
      <c r="Q10" s="4"/>
      <c r="R10" s="5" t="e">
        <f t="shared" ref="R10:R11" si="10">Q10/P10</f>
        <v>#DIV/0!</v>
      </c>
      <c r="S10" s="4"/>
      <c r="T10" s="4"/>
      <c r="U10" s="5" t="e">
        <f t="shared" ref="U10:U11" si="11">T10/S10</f>
        <v>#DIV/0!</v>
      </c>
      <c r="V10" s="4"/>
    </row>
    <row r="11" spans="1:22" ht="60" x14ac:dyDescent="0.25">
      <c r="A11" s="31">
        <v>6</v>
      </c>
      <c r="B11" s="4" t="s">
        <v>149</v>
      </c>
      <c r="C11" s="4"/>
      <c r="D11" s="4"/>
      <c r="E11" s="4"/>
      <c r="F11" s="5" t="e">
        <f>E11/D11</f>
        <v>#DIV/0!</v>
      </c>
      <c r="G11" s="4"/>
      <c r="H11" s="4"/>
      <c r="I11" s="5" t="e">
        <f t="shared" si="7"/>
        <v>#DIV/0!</v>
      </c>
      <c r="J11" s="4"/>
      <c r="K11" s="4"/>
      <c r="L11" s="5" t="e">
        <f t="shared" si="8"/>
        <v>#DIV/0!</v>
      </c>
      <c r="M11" s="4"/>
      <c r="N11" s="4"/>
      <c r="O11" s="5" t="e">
        <f t="shared" si="9"/>
        <v>#DIV/0!</v>
      </c>
      <c r="P11" s="4"/>
      <c r="Q11" s="4"/>
      <c r="R11" s="5" t="e">
        <f t="shared" si="10"/>
        <v>#DIV/0!</v>
      </c>
      <c r="S11" s="4"/>
      <c r="T11" s="4"/>
      <c r="U11" s="5" t="e">
        <f t="shared" si="11"/>
        <v>#DIV/0!</v>
      </c>
      <c r="V11" s="4"/>
    </row>
    <row r="12" spans="1:22" ht="45" x14ac:dyDescent="0.25">
      <c r="A12" s="31">
        <v>7</v>
      </c>
      <c r="B12" s="4" t="s">
        <v>150</v>
      </c>
      <c r="C12" s="4"/>
      <c r="D12" s="4"/>
      <c r="E12" s="4"/>
      <c r="F12" s="5" t="e">
        <f>E12/D12</f>
        <v>#DIV/0!</v>
      </c>
      <c r="G12" s="4"/>
      <c r="H12" s="4"/>
      <c r="I12" s="5" t="e">
        <f>H12/G12</f>
        <v>#DIV/0!</v>
      </c>
      <c r="J12" s="4"/>
      <c r="K12" s="4"/>
      <c r="L12" s="5" t="e">
        <f>K12/J12</f>
        <v>#DIV/0!</v>
      </c>
      <c r="M12" s="4"/>
      <c r="N12" s="4"/>
      <c r="O12" s="5" t="e">
        <f>N12/M12</f>
        <v>#DIV/0!</v>
      </c>
      <c r="P12" s="4"/>
      <c r="Q12" s="4"/>
      <c r="R12" s="5" t="e">
        <f>Q12/P12</f>
        <v>#DIV/0!</v>
      </c>
      <c r="S12" s="4"/>
      <c r="T12" s="4"/>
      <c r="U12" s="5" t="e">
        <f>T12/S12</f>
        <v>#DIV/0!</v>
      </c>
      <c r="V12" s="4"/>
    </row>
    <row r="13" spans="1:22" ht="45" x14ac:dyDescent="0.25">
      <c r="A13" s="31">
        <v>8</v>
      </c>
      <c r="B13" s="4" t="s">
        <v>151</v>
      </c>
      <c r="C13" s="4"/>
      <c r="D13" s="4"/>
      <c r="E13" s="4"/>
      <c r="F13" s="5" t="e">
        <f t="shared" ref="F13" si="12">E13/D13</f>
        <v>#DIV/0!</v>
      </c>
      <c r="G13" s="4"/>
      <c r="H13" s="4"/>
      <c r="I13" s="5" t="e">
        <f t="shared" ref="I13" si="13">H13/G13</f>
        <v>#DIV/0!</v>
      </c>
      <c r="J13" s="4"/>
      <c r="K13" s="4"/>
      <c r="L13" s="5" t="e">
        <f t="shared" ref="L13" si="14">K13/J13</f>
        <v>#DIV/0!</v>
      </c>
      <c r="M13" s="4"/>
      <c r="N13" s="4"/>
      <c r="O13" s="5" t="e">
        <f t="shared" ref="O13" si="15">N13/M13</f>
        <v>#DIV/0!</v>
      </c>
      <c r="P13" s="4"/>
      <c r="Q13" s="4"/>
      <c r="R13" s="5" t="e">
        <f t="shared" ref="R13" si="16">Q13/P13</f>
        <v>#DIV/0!</v>
      </c>
      <c r="S13" s="4"/>
      <c r="T13" s="4"/>
      <c r="U13" s="5" t="e">
        <f t="shared" ref="U13" si="17">T13/S13</f>
        <v>#DIV/0!</v>
      </c>
      <c r="V13" s="4"/>
    </row>
    <row r="14" spans="1:22" ht="30" x14ac:dyDescent="0.25">
      <c r="A14" s="31">
        <v>9</v>
      </c>
      <c r="B14" s="4" t="s">
        <v>152</v>
      </c>
      <c r="C14" s="4"/>
      <c r="D14" s="4"/>
      <c r="E14" s="4"/>
      <c r="F14" s="5" t="e">
        <f>E14/D14</f>
        <v>#DIV/0!</v>
      </c>
      <c r="G14" s="4"/>
      <c r="H14" s="4"/>
      <c r="I14" s="5" t="e">
        <f>H14/G14</f>
        <v>#DIV/0!</v>
      </c>
      <c r="J14" s="4"/>
      <c r="K14" s="4"/>
      <c r="L14" s="5" t="e">
        <f>K14/J14</f>
        <v>#DIV/0!</v>
      </c>
      <c r="M14" s="4"/>
      <c r="N14" s="4"/>
      <c r="O14" s="5" t="e">
        <f>N14/M14</f>
        <v>#DIV/0!</v>
      </c>
      <c r="P14" s="4"/>
      <c r="Q14" s="4"/>
      <c r="R14" s="5" t="e">
        <f>Q14/P14</f>
        <v>#DIV/0!</v>
      </c>
      <c r="S14" s="4"/>
      <c r="T14" s="4"/>
      <c r="U14" s="5" t="e">
        <f>T14/S14</f>
        <v>#DIV/0!</v>
      </c>
      <c r="V14" s="4"/>
    </row>
    <row r="15" spans="1:22" x14ac:dyDescent="0.25">
      <c r="A15" s="31">
        <v>10</v>
      </c>
      <c r="B15" s="4" t="s">
        <v>153</v>
      </c>
      <c r="C15" s="4"/>
      <c r="D15" s="4"/>
      <c r="E15" s="4"/>
      <c r="F15" s="5" t="e">
        <f t="shared" ref="F15" si="18">E15/D15</f>
        <v>#DIV/0!</v>
      </c>
      <c r="G15" s="4"/>
      <c r="H15" s="4"/>
      <c r="I15" s="5" t="e">
        <f t="shared" ref="I15" si="19">H15/G15</f>
        <v>#DIV/0!</v>
      </c>
      <c r="J15" s="4"/>
      <c r="K15" s="4"/>
      <c r="L15" s="5" t="e">
        <f t="shared" ref="L15" si="20">K15/J15</f>
        <v>#DIV/0!</v>
      </c>
      <c r="M15" s="4"/>
      <c r="N15" s="4"/>
      <c r="O15" s="5" t="e">
        <f t="shared" ref="O15" si="21">N15/M15</f>
        <v>#DIV/0!</v>
      </c>
      <c r="P15" s="4"/>
      <c r="Q15" s="4"/>
      <c r="R15" s="5" t="e">
        <f t="shared" ref="R15" si="22">Q15/P15</f>
        <v>#DIV/0!</v>
      </c>
      <c r="S15" s="4"/>
      <c r="T15" s="4"/>
      <c r="U15" s="5" t="e">
        <f t="shared" ref="U15" si="23">T15/S15</f>
        <v>#DIV/0!</v>
      </c>
      <c r="V15" s="4"/>
    </row>
    <row r="16" spans="1:22" ht="15" customHeight="1" x14ac:dyDescent="0.25">
      <c r="A16" s="53" t="s">
        <v>14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5"/>
      <c r="U16" s="5" t="e">
        <f>AVERAGE(U6:U15)</f>
        <v>#DIV/0!</v>
      </c>
      <c r="V16" s="4"/>
    </row>
    <row r="18" spans="18:18" x14ac:dyDescent="0.25">
      <c r="R18" s="28" t="s">
        <v>464</v>
      </c>
    </row>
    <row r="21" spans="18:18" x14ac:dyDescent="0.25">
      <c r="R21" s="28" t="s">
        <v>466</v>
      </c>
    </row>
    <row r="22" spans="18:18" x14ac:dyDescent="0.25">
      <c r="R22" s="28" t="s">
        <v>465</v>
      </c>
    </row>
  </sheetData>
  <mergeCells count="12">
    <mergeCell ref="V2:V4"/>
    <mergeCell ref="D3:F3"/>
    <mergeCell ref="G3:I3"/>
    <mergeCell ref="J3:L3"/>
    <mergeCell ref="M3:O3"/>
    <mergeCell ref="P3:R3"/>
    <mergeCell ref="S3:U3"/>
    <mergeCell ref="A16:T16"/>
    <mergeCell ref="A2:A4"/>
    <mergeCell ref="B2:B4"/>
    <mergeCell ref="C2:C4"/>
    <mergeCell ref="D2:R2"/>
  </mergeCells>
  <pageMargins left="1.68" right="0.6692913385826772" top="0.74803149606299213" bottom="0.74803149606299213" header="0.31496062992125984" footer="0.31496062992125984"/>
  <pageSetup paperSize="5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249977111117893"/>
  </sheetPr>
  <dimension ref="A1:W363"/>
  <sheetViews>
    <sheetView zoomScale="90" zoomScaleNormal="90" workbookViewId="0">
      <selection activeCell="D1" sqref="D1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A1" s="28" t="s">
        <v>143</v>
      </c>
      <c r="D1" s="28"/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"/>
      <c r="U2" s="2"/>
      <c r="V2" s="2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  <c r="K4" s="2" t="s">
        <v>5</v>
      </c>
      <c r="L4" s="2" t="s">
        <v>6</v>
      </c>
      <c r="M4" s="2" t="s">
        <v>7</v>
      </c>
      <c r="N4" s="2" t="s">
        <v>5</v>
      </c>
      <c r="O4" s="2" t="s">
        <v>6</v>
      </c>
      <c r="P4" s="2" t="s">
        <v>7</v>
      </c>
      <c r="Q4" s="2" t="s">
        <v>5</v>
      </c>
      <c r="R4" s="2" t="s">
        <v>6</v>
      </c>
      <c r="S4" s="2" t="s">
        <v>7</v>
      </c>
      <c r="T4" s="2" t="s">
        <v>5</v>
      </c>
      <c r="U4" s="2" t="s">
        <v>6</v>
      </c>
      <c r="V4" s="2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AVERAGE(G7,G27,G61,G89,G99,G105)</f>
        <v>#DIV/0!</v>
      </c>
      <c r="H6" s="4"/>
      <c r="I6" s="4"/>
      <c r="J6" s="5" t="e">
        <f>AVERAGE(J7,J27,J61,J89,J99,J105)</f>
        <v>#DIV/0!</v>
      </c>
      <c r="K6" s="4"/>
      <c r="L6" s="4"/>
      <c r="M6" s="5" t="e">
        <f>AVERAGE(M7,M27,M61,M89,M99,M105)</f>
        <v>#DIV/0!</v>
      </c>
      <c r="N6" s="4"/>
      <c r="O6" s="4"/>
      <c r="P6" s="5" t="e">
        <f>AVERAGE(P7,P27,P61,P89,P99,P105)</f>
        <v>#DIV/0!</v>
      </c>
      <c r="Q6" s="4"/>
      <c r="R6" s="4"/>
      <c r="S6" s="5" t="e">
        <f>AVERAGE(S7,S27,S61,S89,S99,S105)</f>
        <v>#DIV/0!</v>
      </c>
      <c r="T6" s="4"/>
      <c r="U6" s="4"/>
      <c r="V6" s="5" t="e">
        <f>AVERAGE(V7,V27,V61,V89,V99,V105)</f>
        <v>#DIV/0!</v>
      </c>
      <c r="W6" s="4"/>
    </row>
    <row r="7" spans="1:23" x14ac:dyDescent="0.25">
      <c r="A7" s="33"/>
      <c r="B7" s="6" t="s">
        <v>16</v>
      </c>
      <c r="C7" s="8" t="s">
        <v>15</v>
      </c>
      <c r="D7" s="4"/>
      <c r="E7" s="4"/>
      <c r="F7" s="4"/>
      <c r="G7" s="5" t="e">
        <f>AVERAGE(G8:G26)</f>
        <v>#DIV/0!</v>
      </c>
      <c r="H7" s="4"/>
      <c r="I7" s="4"/>
      <c r="J7" s="5" t="e">
        <f>AVERAGE(J8:J26)</f>
        <v>#DIV/0!</v>
      </c>
      <c r="K7" s="4"/>
      <c r="L7" s="4"/>
      <c r="M7" s="5" t="e">
        <f>AVERAGE(M8:M26)</f>
        <v>#DIV/0!</v>
      </c>
      <c r="N7" s="4"/>
      <c r="O7" s="4"/>
      <c r="P7" s="5" t="e">
        <f>AVERAGE(P8:P26)</f>
        <v>#DIV/0!</v>
      </c>
      <c r="Q7" s="4"/>
      <c r="R7" s="4"/>
      <c r="S7" s="5" t="e">
        <f>AVERAGE(S8:S26)</f>
        <v>#DIV/0!</v>
      </c>
      <c r="T7" s="4"/>
      <c r="U7" s="4"/>
      <c r="V7" s="5" t="e">
        <f>AVERAGE(V8:V26)</f>
        <v>#DIV/0!</v>
      </c>
      <c r="W7" s="4"/>
    </row>
    <row r="8" spans="1:23" ht="30" x14ac:dyDescent="0.25">
      <c r="A8" s="31">
        <v>1</v>
      </c>
      <c r="B8" s="10"/>
      <c r="C8" s="11" t="str">
        <f>Pendidikan!C8</f>
        <v>Pendidikan Anak Usaha Dini</v>
      </c>
      <c r="D8" s="11">
        <f>Pendidikan!D8</f>
        <v>0</v>
      </c>
      <c r="E8" s="11">
        <f>Pendidikan!E8</f>
        <v>0</v>
      </c>
      <c r="F8" s="11">
        <f>Pendidikan!F8</f>
        <v>0</v>
      </c>
      <c r="G8" s="11" t="e">
        <f>Pendidikan!G8</f>
        <v>#DIV/0!</v>
      </c>
      <c r="H8" s="11">
        <f>Pendidikan!H8</f>
        <v>0</v>
      </c>
      <c r="I8" s="11">
        <f>Pendidikan!I8</f>
        <v>0</v>
      </c>
      <c r="J8" s="11" t="e">
        <f>Pendidikan!J8</f>
        <v>#DIV/0!</v>
      </c>
      <c r="K8" s="11">
        <f>Pendidikan!K8</f>
        <v>0</v>
      </c>
      <c r="L8" s="11">
        <f>Pendidikan!L8</f>
        <v>0</v>
      </c>
      <c r="M8" s="11" t="e">
        <f>Pendidikan!M8</f>
        <v>#DIV/0!</v>
      </c>
      <c r="N8" s="11">
        <f>Pendidikan!N8</f>
        <v>0</v>
      </c>
      <c r="O8" s="11">
        <f>Pendidikan!O8</f>
        <v>0</v>
      </c>
      <c r="P8" s="11" t="e">
        <f>Pendidikan!P8</f>
        <v>#DIV/0!</v>
      </c>
      <c r="Q8" s="11">
        <f>Pendidikan!Q8</f>
        <v>0</v>
      </c>
      <c r="R8" s="11">
        <f>Pendidikan!R8</f>
        <v>0</v>
      </c>
      <c r="S8" s="11" t="e">
        <f>Pendidikan!S8</f>
        <v>#DIV/0!</v>
      </c>
      <c r="T8" s="11">
        <f>Pendidikan!T8</f>
        <v>0</v>
      </c>
      <c r="U8" s="11">
        <f>Pendidikan!U8</f>
        <v>0</v>
      </c>
      <c r="V8" s="11" t="e">
        <f>Pendidikan!V8</f>
        <v>#DIV/0!</v>
      </c>
      <c r="W8" s="11">
        <f>Pendidikan!W8</f>
        <v>0</v>
      </c>
    </row>
    <row r="9" spans="1:23" x14ac:dyDescent="0.25">
      <c r="A9" s="31">
        <v>2</v>
      </c>
      <c r="B9" s="10"/>
      <c r="C9" s="11" t="str">
        <f>Pendidikan!C9</f>
        <v>Angka Partisipasi Kasar</v>
      </c>
      <c r="D9" s="11">
        <f>Pendidikan!D9</f>
        <v>0</v>
      </c>
      <c r="E9" s="11">
        <f>Pendidikan!E9</f>
        <v>0</v>
      </c>
      <c r="F9" s="11">
        <f>Pendidikan!F9</f>
        <v>0</v>
      </c>
      <c r="G9" s="11" t="e">
        <f>Pendidikan!G9</f>
        <v>#DIV/0!</v>
      </c>
      <c r="H9" s="11">
        <f>Pendidikan!H9</f>
        <v>0</v>
      </c>
      <c r="I9" s="11">
        <f>Pendidikan!I9</f>
        <v>0</v>
      </c>
      <c r="J9" s="11" t="e">
        <f>Pendidikan!J9</f>
        <v>#DIV/0!</v>
      </c>
      <c r="K9" s="11">
        <f>Pendidikan!K9</f>
        <v>0</v>
      </c>
      <c r="L9" s="11">
        <f>Pendidikan!L9</f>
        <v>0</v>
      </c>
      <c r="M9" s="11" t="e">
        <f>Pendidikan!M9</f>
        <v>#DIV/0!</v>
      </c>
      <c r="N9" s="11">
        <f>Pendidikan!N9</f>
        <v>0</v>
      </c>
      <c r="O9" s="11">
        <f>Pendidikan!O9</f>
        <v>0</v>
      </c>
      <c r="P9" s="11" t="e">
        <f>Pendidikan!P9</f>
        <v>#DIV/0!</v>
      </c>
      <c r="Q9" s="11">
        <f>Pendidikan!Q9</f>
        <v>0</v>
      </c>
      <c r="R9" s="11">
        <f>Pendidikan!R9</f>
        <v>0</v>
      </c>
      <c r="S9" s="11" t="e">
        <f>Pendidikan!S9</f>
        <v>#DIV/0!</v>
      </c>
      <c r="T9" s="11">
        <f>Pendidikan!T9</f>
        <v>0</v>
      </c>
      <c r="U9" s="11">
        <f>Pendidikan!U9</f>
        <v>0</v>
      </c>
      <c r="V9" s="11" t="e">
        <f>Pendidikan!V9</f>
        <v>#DIV/0!</v>
      </c>
      <c r="W9" s="11">
        <f>Pendidikan!W9</f>
        <v>0</v>
      </c>
    </row>
    <row r="10" spans="1:23" ht="30" x14ac:dyDescent="0.25">
      <c r="A10" s="31">
        <v>3</v>
      </c>
      <c r="B10" s="10"/>
      <c r="C10" s="11" t="str">
        <f>Pendidikan!C10</f>
        <v>Angka Pendidikan yang ditamatkan</v>
      </c>
      <c r="D10" s="11">
        <f>Pendidikan!D10</f>
        <v>0</v>
      </c>
      <c r="E10" s="11">
        <f>Pendidikan!E10</f>
        <v>0</v>
      </c>
      <c r="F10" s="11">
        <f>Pendidikan!F10</f>
        <v>0</v>
      </c>
      <c r="G10" s="11" t="e">
        <f>Pendidikan!G10</f>
        <v>#DIV/0!</v>
      </c>
      <c r="H10" s="11">
        <f>Pendidikan!H10</f>
        <v>0</v>
      </c>
      <c r="I10" s="11">
        <f>Pendidikan!I10</f>
        <v>0</v>
      </c>
      <c r="J10" s="11" t="e">
        <f>Pendidikan!J10</f>
        <v>#DIV/0!</v>
      </c>
      <c r="K10" s="11">
        <f>Pendidikan!K10</f>
        <v>0</v>
      </c>
      <c r="L10" s="11">
        <f>Pendidikan!L10</f>
        <v>0</v>
      </c>
      <c r="M10" s="11" t="e">
        <f>Pendidikan!M10</f>
        <v>#DIV/0!</v>
      </c>
      <c r="N10" s="11">
        <f>Pendidikan!N10</f>
        <v>0</v>
      </c>
      <c r="O10" s="11">
        <f>Pendidikan!O10</f>
        <v>0</v>
      </c>
      <c r="P10" s="11" t="e">
        <f>Pendidikan!P10</f>
        <v>#DIV/0!</v>
      </c>
      <c r="Q10" s="11">
        <f>Pendidikan!Q10</f>
        <v>0</v>
      </c>
      <c r="R10" s="11">
        <f>Pendidikan!R10</f>
        <v>0</v>
      </c>
      <c r="S10" s="11" t="e">
        <f>Pendidikan!S10</f>
        <v>#DIV/0!</v>
      </c>
      <c r="T10" s="11">
        <f>Pendidikan!T10</f>
        <v>0</v>
      </c>
      <c r="U10" s="11">
        <f>Pendidikan!U10</f>
        <v>0</v>
      </c>
      <c r="V10" s="11" t="e">
        <f>Pendidikan!V10</f>
        <v>#DIV/0!</v>
      </c>
      <c r="W10" s="11">
        <f>Pendidikan!W10</f>
        <v>0</v>
      </c>
    </row>
    <row r="11" spans="1:23" x14ac:dyDescent="0.25">
      <c r="A11" s="31">
        <v>4</v>
      </c>
      <c r="B11" s="10"/>
      <c r="C11" s="11" t="str">
        <f>Pendidikan!C11</f>
        <v>Angka Partisipasi Murni</v>
      </c>
      <c r="D11" s="11">
        <f>Pendidikan!D11</f>
        <v>0</v>
      </c>
      <c r="E11" s="11">
        <f>Pendidikan!E11</f>
        <v>0</v>
      </c>
      <c r="F11" s="11">
        <f>Pendidikan!F11</f>
        <v>0</v>
      </c>
      <c r="G11" s="11" t="e">
        <f>Pendidikan!G11</f>
        <v>#DIV/0!</v>
      </c>
      <c r="H11" s="11">
        <f>Pendidikan!H11</f>
        <v>0</v>
      </c>
      <c r="I11" s="11">
        <f>Pendidikan!I11</f>
        <v>0</v>
      </c>
      <c r="J11" s="11" t="e">
        <f>Pendidikan!J11</f>
        <v>#DIV/0!</v>
      </c>
      <c r="K11" s="11">
        <f>Pendidikan!K11</f>
        <v>0</v>
      </c>
      <c r="L11" s="11">
        <f>Pendidikan!L11</f>
        <v>0</v>
      </c>
      <c r="M11" s="11" t="e">
        <f>Pendidikan!M11</f>
        <v>#DIV/0!</v>
      </c>
      <c r="N11" s="11">
        <f>Pendidikan!N11</f>
        <v>0</v>
      </c>
      <c r="O11" s="11">
        <f>Pendidikan!O11</f>
        <v>0</v>
      </c>
      <c r="P11" s="11" t="e">
        <f>Pendidikan!P11</f>
        <v>#DIV/0!</v>
      </c>
      <c r="Q11" s="11">
        <f>Pendidikan!Q11</f>
        <v>0</v>
      </c>
      <c r="R11" s="11">
        <f>Pendidikan!R11</f>
        <v>0</v>
      </c>
      <c r="S11" s="11" t="e">
        <f>Pendidikan!S11</f>
        <v>#DIV/0!</v>
      </c>
      <c r="T11" s="11">
        <f>Pendidikan!T11</f>
        <v>0</v>
      </c>
      <c r="U11" s="11">
        <f>Pendidikan!U11</f>
        <v>0</v>
      </c>
      <c r="V11" s="11" t="e">
        <f>Pendidikan!V11</f>
        <v>#DIV/0!</v>
      </c>
      <c r="W11" s="11">
        <f>Pendidikan!W11</f>
        <v>0</v>
      </c>
    </row>
    <row r="12" spans="1:23" x14ac:dyDescent="0.25">
      <c r="A12" s="31">
        <v>5</v>
      </c>
      <c r="B12" s="10"/>
      <c r="C12" s="11" t="str">
        <f>Pendidikan!C12</f>
        <v>Angka partisipasi Sekolah</v>
      </c>
      <c r="D12" s="11">
        <f>Pendidikan!D12</f>
        <v>0</v>
      </c>
      <c r="E12" s="11">
        <f>Pendidikan!E12</f>
        <v>0</v>
      </c>
      <c r="F12" s="11">
        <f>Pendidikan!F12</f>
        <v>0</v>
      </c>
      <c r="G12" s="11" t="e">
        <f>Pendidikan!G12</f>
        <v>#DIV/0!</v>
      </c>
      <c r="H12" s="11">
        <f>Pendidikan!H12</f>
        <v>0</v>
      </c>
      <c r="I12" s="11">
        <f>Pendidikan!I12</f>
        <v>0</v>
      </c>
      <c r="J12" s="11" t="e">
        <f>Pendidikan!J12</f>
        <v>#DIV/0!</v>
      </c>
      <c r="K12" s="11">
        <f>Pendidikan!K12</f>
        <v>0</v>
      </c>
      <c r="L12" s="11">
        <f>Pendidikan!L12</f>
        <v>0</v>
      </c>
      <c r="M12" s="11" t="e">
        <f>Pendidikan!M12</f>
        <v>#DIV/0!</v>
      </c>
      <c r="N12" s="11">
        <f>Pendidikan!N12</f>
        <v>0</v>
      </c>
      <c r="O12" s="11">
        <f>Pendidikan!O12</f>
        <v>0</v>
      </c>
      <c r="P12" s="11" t="e">
        <f>Pendidikan!P12</f>
        <v>#DIV/0!</v>
      </c>
      <c r="Q12" s="11">
        <f>Pendidikan!Q12</f>
        <v>0</v>
      </c>
      <c r="R12" s="11">
        <f>Pendidikan!R12</f>
        <v>0</v>
      </c>
      <c r="S12" s="11" t="e">
        <f>Pendidikan!S12</f>
        <v>#DIV/0!</v>
      </c>
      <c r="T12" s="11">
        <f>Pendidikan!T12</f>
        <v>0</v>
      </c>
      <c r="U12" s="11">
        <f>Pendidikan!U12</f>
        <v>0</v>
      </c>
      <c r="V12" s="11" t="e">
        <f>Pendidikan!V12</f>
        <v>#DIV/0!</v>
      </c>
      <c r="W12" s="11">
        <f>Pendidikan!W12</f>
        <v>0</v>
      </c>
    </row>
    <row r="13" spans="1:23" x14ac:dyDescent="0.25">
      <c r="A13" s="31">
        <v>6</v>
      </c>
      <c r="B13" s="10"/>
      <c r="C13" s="11" t="str">
        <f>Pendidikan!C13</f>
        <v>Angka Putus Sekolah</v>
      </c>
      <c r="D13" s="11">
        <f>Pendidikan!D13</f>
        <v>0</v>
      </c>
      <c r="E13" s="11">
        <f>Pendidikan!E13</f>
        <v>0</v>
      </c>
      <c r="F13" s="11">
        <f>Pendidikan!F13</f>
        <v>0</v>
      </c>
      <c r="G13" s="11" t="e">
        <f>Pendidikan!G13</f>
        <v>#DIV/0!</v>
      </c>
      <c r="H13" s="11">
        <f>Pendidikan!H13</f>
        <v>0</v>
      </c>
      <c r="I13" s="11">
        <f>Pendidikan!I13</f>
        <v>0</v>
      </c>
      <c r="J13" s="11" t="e">
        <f>Pendidikan!J13</f>
        <v>#DIV/0!</v>
      </c>
      <c r="K13" s="11">
        <f>Pendidikan!K13</f>
        <v>0</v>
      </c>
      <c r="L13" s="11">
        <f>Pendidikan!L13</f>
        <v>0</v>
      </c>
      <c r="M13" s="11" t="e">
        <f>Pendidikan!M13</f>
        <v>#DIV/0!</v>
      </c>
      <c r="N13" s="11">
        <f>Pendidikan!N13</f>
        <v>0</v>
      </c>
      <c r="O13" s="11">
        <f>Pendidikan!O13</f>
        <v>0</v>
      </c>
      <c r="P13" s="11" t="e">
        <f>Pendidikan!P13</f>
        <v>#DIV/0!</v>
      </c>
      <c r="Q13" s="11">
        <f>Pendidikan!Q13</f>
        <v>0</v>
      </c>
      <c r="R13" s="11">
        <f>Pendidikan!R13</f>
        <v>0</v>
      </c>
      <c r="S13" s="11" t="e">
        <f>Pendidikan!S13</f>
        <v>#DIV/0!</v>
      </c>
      <c r="T13" s="11">
        <f>Pendidikan!T13</f>
        <v>0</v>
      </c>
      <c r="U13" s="11">
        <f>Pendidikan!U13</f>
        <v>0</v>
      </c>
      <c r="V13" s="11" t="e">
        <f>Pendidikan!V13</f>
        <v>#DIV/0!</v>
      </c>
      <c r="W13" s="11">
        <f>Pendidikan!W13</f>
        <v>0</v>
      </c>
    </row>
    <row r="14" spans="1:23" x14ac:dyDescent="0.25">
      <c r="A14" s="31">
        <v>7</v>
      </c>
      <c r="B14" s="10"/>
      <c r="C14" s="11" t="str">
        <f>Pendidikan!C14</f>
        <v xml:space="preserve">Angka Kelulusan </v>
      </c>
      <c r="D14" s="11">
        <f>Pendidikan!D14</f>
        <v>0</v>
      </c>
      <c r="E14" s="11">
        <f>Pendidikan!E14</f>
        <v>0</v>
      </c>
      <c r="F14" s="11">
        <f>Pendidikan!F14</f>
        <v>0</v>
      </c>
      <c r="G14" s="11" t="e">
        <f>Pendidikan!G14</f>
        <v>#DIV/0!</v>
      </c>
      <c r="H14" s="11">
        <f>Pendidikan!H14</f>
        <v>0</v>
      </c>
      <c r="I14" s="11">
        <f>Pendidikan!I14</f>
        <v>0</v>
      </c>
      <c r="J14" s="11" t="e">
        <f>Pendidikan!J14</f>
        <v>#DIV/0!</v>
      </c>
      <c r="K14" s="11">
        <f>Pendidikan!K14</f>
        <v>0</v>
      </c>
      <c r="L14" s="11">
        <f>Pendidikan!L14</f>
        <v>0</v>
      </c>
      <c r="M14" s="11" t="e">
        <f>Pendidikan!M14</f>
        <v>#DIV/0!</v>
      </c>
      <c r="N14" s="11">
        <f>Pendidikan!N14</f>
        <v>0</v>
      </c>
      <c r="O14" s="11">
        <f>Pendidikan!O14</f>
        <v>0</v>
      </c>
      <c r="P14" s="11" t="e">
        <f>Pendidikan!P14</f>
        <v>#DIV/0!</v>
      </c>
      <c r="Q14" s="11">
        <f>Pendidikan!Q14</f>
        <v>0</v>
      </c>
      <c r="R14" s="11">
        <f>Pendidikan!R14</f>
        <v>0</v>
      </c>
      <c r="S14" s="11" t="e">
        <f>Pendidikan!S14</f>
        <v>#DIV/0!</v>
      </c>
      <c r="T14" s="11">
        <f>Pendidikan!T14</f>
        <v>0</v>
      </c>
      <c r="U14" s="11">
        <f>Pendidikan!U14</f>
        <v>0</v>
      </c>
      <c r="V14" s="11" t="e">
        <f>Pendidikan!V14</f>
        <v>#DIV/0!</v>
      </c>
      <c r="W14" s="11">
        <f>Pendidikan!W14</f>
        <v>0</v>
      </c>
    </row>
    <row r="15" spans="1:23" x14ac:dyDescent="0.25">
      <c r="A15" s="31">
        <v>8</v>
      </c>
      <c r="B15" s="10"/>
      <c r="C15" s="11" t="str">
        <f>Pendidikan!C15</f>
        <v>Angka Melanjutkan (AM)</v>
      </c>
      <c r="D15" s="11">
        <f>Pendidikan!D15</f>
        <v>0</v>
      </c>
      <c r="E15" s="11">
        <f>Pendidikan!E15</f>
        <v>0</v>
      </c>
      <c r="F15" s="11">
        <f>Pendidikan!F15</f>
        <v>0</v>
      </c>
      <c r="G15" s="11" t="e">
        <f>Pendidikan!G15</f>
        <v>#DIV/0!</v>
      </c>
      <c r="H15" s="11">
        <f>Pendidikan!H15</f>
        <v>0</v>
      </c>
      <c r="I15" s="11">
        <f>Pendidikan!I15</f>
        <v>0</v>
      </c>
      <c r="J15" s="11" t="e">
        <f>Pendidikan!J15</f>
        <v>#DIV/0!</v>
      </c>
      <c r="K15" s="11">
        <f>Pendidikan!K15</f>
        <v>0</v>
      </c>
      <c r="L15" s="11">
        <f>Pendidikan!L15</f>
        <v>0</v>
      </c>
      <c r="M15" s="11" t="e">
        <f>Pendidikan!M15</f>
        <v>#DIV/0!</v>
      </c>
      <c r="N15" s="11">
        <f>Pendidikan!N15</f>
        <v>0</v>
      </c>
      <c r="O15" s="11">
        <f>Pendidikan!O15</f>
        <v>0</v>
      </c>
      <c r="P15" s="11" t="e">
        <f>Pendidikan!P15</f>
        <v>#DIV/0!</v>
      </c>
      <c r="Q15" s="11">
        <f>Pendidikan!Q15</f>
        <v>0</v>
      </c>
      <c r="R15" s="11">
        <f>Pendidikan!R15</f>
        <v>0</v>
      </c>
      <c r="S15" s="11" t="e">
        <f>Pendidikan!S15</f>
        <v>#DIV/0!</v>
      </c>
      <c r="T15" s="11">
        <f>Pendidikan!T15</f>
        <v>0</v>
      </c>
      <c r="U15" s="11">
        <f>Pendidikan!U15</f>
        <v>0</v>
      </c>
      <c r="V15" s="11" t="e">
        <f>Pendidikan!V15</f>
        <v>#DIV/0!</v>
      </c>
      <c r="W15" s="11">
        <f>Pendidikan!W15</f>
        <v>0</v>
      </c>
    </row>
    <row r="16" spans="1:23" x14ac:dyDescent="0.25">
      <c r="A16" s="31">
        <v>9</v>
      </c>
      <c r="B16" s="10"/>
      <c r="C16" s="11" t="str">
        <f>Pendidikan!C16</f>
        <v>Fasilitas Pendidikan</v>
      </c>
      <c r="D16" s="11">
        <f>Pendidikan!D16</f>
        <v>0</v>
      </c>
      <c r="E16" s="11">
        <f>Pendidikan!E16</f>
        <v>0</v>
      </c>
      <c r="F16" s="11">
        <f>Pendidikan!F16</f>
        <v>0</v>
      </c>
      <c r="G16" s="11" t="e">
        <f>Pendidikan!G16</f>
        <v>#DIV/0!</v>
      </c>
      <c r="H16" s="11">
        <f>Pendidikan!H16</f>
        <v>0</v>
      </c>
      <c r="I16" s="11">
        <f>Pendidikan!I16</f>
        <v>0</v>
      </c>
      <c r="J16" s="11" t="e">
        <f>Pendidikan!J16</f>
        <v>#DIV/0!</v>
      </c>
      <c r="K16" s="11">
        <f>Pendidikan!K16</f>
        <v>0</v>
      </c>
      <c r="L16" s="11">
        <f>Pendidikan!L16</f>
        <v>0</v>
      </c>
      <c r="M16" s="11" t="e">
        <f>Pendidikan!M16</f>
        <v>#DIV/0!</v>
      </c>
      <c r="N16" s="11">
        <f>Pendidikan!N16</f>
        <v>0</v>
      </c>
      <c r="O16" s="11">
        <f>Pendidikan!O16</f>
        <v>0</v>
      </c>
      <c r="P16" s="11" t="e">
        <f>Pendidikan!P16</f>
        <v>#DIV/0!</v>
      </c>
      <c r="Q16" s="11">
        <f>Pendidikan!Q16</f>
        <v>0</v>
      </c>
      <c r="R16" s="11">
        <f>Pendidikan!R16</f>
        <v>0</v>
      </c>
      <c r="S16" s="11" t="e">
        <f>Pendidikan!S16</f>
        <v>#DIV/0!</v>
      </c>
      <c r="T16" s="11">
        <f>Pendidikan!T16</f>
        <v>0</v>
      </c>
      <c r="U16" s="11">
        <f>Pendidikan!U16</f>
        <v>0</v>
      </c>
      <c r="V16" s="11" t="e">
        <f>Pendidikan!V16</f>
        <v>#DIV/0!</v>
      </c>
      <c r="W16" s="11">
        <f>Pendidikan!W16</f>
        <v>0</v>
      </c>
    </row>
    <row r="17" spans="1:23" ht="45" x14ac:dyDescent="0.25">
      <c r="A17" s="31">
        <v>10</v>
      </c>
      <c r="B17" s="10"/>
      <c r="C17" s="11" t="str">
        <f>Pendidikan!C17</f>
        <v>Rasio Ketersediaan Sekolah/Penduduk usia sekolah pendidikan dasar</v>
      </c>
      <c r="D17" s="11">
        <f>Pendidikan!D17</f>
        <v>0</v>
      </c>
      <c r="E17" s="11">
        <f>Pendidikan!E17</f>
        <v>0</v>
      </c>
      <c r="F17" s="11">
        <f>Pendidikan!F17</f>
        <v>0</v>
      </c>
      <c r="G17" s="11" t="e">
        <f>Pendidikan!G17</f>
        <v>#DIV/0!</v>
      </c>
      <c r="H17" s="11">
        <f>Pendidikan!H17</f>
        <v>0</v>
      </c>
      <c r="I17" s="11">
        <f>Pendidikan!I17</f>
        <v>0</v>
      </c>
      <c r="J17" s="11" t="e">
        <f>Pendidikan!J17</f>
        <v>#DIV/0!</v>
      </c>
      <c r="K17" s="11">
        <f>Pendidikan!K17</f>
        <v>0</v>
      </c>
      <c r="L17" s="11">
        <f>Pendidikan!L17</f>
        <v>0</v>
      </c>
      <c r="M17" s="11" t="e">
        <f>Pendidikan!M17</f>
        <v>#DIV/0!</v>
      </c>
      <c r="N17" s="11">
        <f>Pendidikan!N17</f>
        <v>0</v>
      </c>
      <c r="O17" s="11">
        <f>Pendidikan!O17</f>
        <v>0</v>
      </c>
      <c r="P17" s="11" t="e">
        <f>Pendidikan!P17</f>
        <v>#DIV/0!</v>
      </c>
      <c r="Q17" s="11">
        <f>Pendidikan!Q17</f>
        <v>0</v>
      </c>
      <c r="R17" s="11">
        <f>Pendidikan!R17</f>
        <v>0</v>
      </c>
      <c r="S17" s="11" t="e">
        <f>Pendidikan!S17</f>
        <v>#DIV/0!</v>
      </c>
      <c r="T17" s="11">
        <f>Pendidikan!T17</f>
        <v>0</v>
      </c>
      <c r="U17" s="11">
        <f>Pendidikan!U17</f>
        <v>0</v>
      </c>
      <c r="V17" s="11" t="e">
        <f>Pendidikan!V17</f>
        <v>#DIV/0!</v>
      </c>
      <c r="W17" s="11">
        <f>Pendidikan!W17</f>
        <v>0</v>
      </c>
    </row>
    <row r="18" spans="1:23" ht="60" x14ac:dyDescent="0.25">
      <c r="A18" s="31">
        <v>11</v>
      </c>
      <c r="B18" s="10"/>
      <c r="C18" s="11" t="str">
        <f>Pendidikan!C18</f>
        <v xml:space="preserve">rasio ketersediaan sekolah terhadap penduduk usia sekolah pendidikan menengah </v>
      </c>
      <c r="D18" s="11">
        <f>Pendidikan!D18</f>
        <v>0</v>
      </c>
      <c r="E18" s="11">
        <f>Pendidikan!E18</f>
        <v>0</v>
      </c>
      <c r="F18" s="11">
        <f>Pendidikan!F18</f>
        <v>0</v>
      </c>
      <c r="G18" s="11" t="e">
        <f>Pendidikan!G18</f>
        <v>#DIV/0!</v>
      </c>
      <c r="H18" s="11">
        <f>Pendidikan!H18</f>
        <v>0</v>
      </c>
      <c r="I18" s="11">
        <f>Pendidikan!I18</f>
        <v>0</v>
      </c>
      <c r="J18" s="11" t="e">
        <f>Pendidikan!J18</f>
        <v>#DIV/0!</v>
      </c>
      <c r="K18" s="11">
        <f>Pendidikan!K18</f>
        <v>0</v>
      </c>
      <c r="L18" s="11">
        <f>Pendidikan!L18</f>
        <v>0</v>
      </c>
      <c r="M18" s="11" t="e">
        <f>Pendidikan!M18</f>
        <v>#DIV/0!</v>
      </c>
      <c r="N18" s="11">
        <f>Pendidikan!N18</f>
        <v>0</v>
      </c>
      <c r="O18" s="11">
        <f>Pendidikan!O18</f>
        <v>0</v>
      </c>
      <c r="P18" s="11" t="e">
        <f>Pendidikan!P18</f>
        <v>#DIV/0!</v>
      </c>
      <c r="Q18" s="11">
        <f>Pendidikan!Q18</f>
        <v>0</v>
      </c>
      <c r="R18" s="11">
        <f>Pendidikan!R18</f>
        <v>0</v>
      </c>
      <c r="S18" s="11" t="e">
        <f>Pendidikan!S18</f>
        <v>#DIV/0!</v>
      </c>
      <c r="T18" s="11">
        <f>Pendidikan!T18</f>
        <v>0</v>
      </c>
      <c r="U18" s="11">
        <f>Pendidikan!U18</f>
        <v>0</v>
      </c>
      <c r="V18" s="11" t="e">
        <f>Pendidikan!V18</f>
        <v>#DIV/0!</v>
      </c>
      <c r="W18" s="11">
        <f>Pendidikan!W18</f>
        <v>0</v>
      </c>
    </row>
    <row r="19" spans="1:23" ht="30" x14ac:dyDescent="0.25">
      <c r="A19" s="31">
        <v>12</v>
      </c>
      <c r="B19" s="10"/>
      <c r="C19" s="11" t="str">
        <f>Pendidikan!C19</f>
        <v>rasio guru/murid sekolah pendidikan dasar</v>
      </c>
      <c r="D19" s="11">
        <f>Pendidikan!D19</f>
        <v>0</v>
      </c>
      <c r="E19" s="11">
        <f>Pendidikan!E19</f>
        <v>0</v>
      </c>
      <c r="F19" s="11">
        <f>Pendidikan!F19</f>
        <v>0</v>
      </c>
      <c r="G19" s="11" t="e">
        <f>Pendidikan!G19</f>
        <v>#DIV/0!</v>
      </c>
      <c r="H19" s="11">
        <f>Pendidikan!H19</f>
        <v>0</v>
      </c>
      <c r="I19" s="11">
        <f>Pendidikan!I19</f>
        <v>0</v>
      </c>
      <c r="J19" s="11" t="e">
        <f>Pendidikan!J19</f>
        <v>#DIV/0!</v>
      </c>
      <c r="K19" s="11">
        <f>Pendidikan!K19</f>
        <v>0</v>
      </c>
      <c r="L19" s="11">
        <f>Pendidikan!L19</f>
        <v>0</v>
      </c>
      <c r="M19" s="11" t="e">
        <f>Pendidikan!M19</f>
        <v>#DIV/0!</v>
      </c>
      <c r="N19" s="11">
        <f>Pendidikan!N19</f>
        <v>0</v>
      </c>
      <c r="O19" s="11">
        <f>Pendidikan!O19</f>
        <v>0</v>
      </c>
      <c r="P19" s="11" t="e">
        <f>Pendidikan!P19</f>
        <v>#DIV/0!</v>
      </c>
      <c r="Q19" s="11">
        <f>Pendidikan!Q19</f>
        <v>0</v>
      </c>
      <c r="R19" s="11">
        <f>Pendidikan!R19</f>
        <v>0</v>
      </c>
      <c r="S19" s="11" t="e">
        <f>Pendidikan!S19</f>
        <v>#DIV/0!</v>
      </c>
      <c r="T19" s="11">
        <f>Pendidikan!T19</f>
        <v>0</v>
      </c>
      <c r="U19" s="11">
        <f>Pendidikan!U19</f>
        <v>0</v>
      </c>
      <c r="V19" s="11" t="e">
        <f>Pendidikan!V19</f>
        <v>#DIV/0!</v>
      </c>
      <c r="W19" s="11">
        <f>Pendidikan!W19</f>
        <v>0</v>
      </c>
    </row>
    <row r="20" spans="1:23" ht="30" x14ac:dyDescent="0.25">
      <c r="A20" s="31">
        <v>13</v>
      </c>
      <c r="B20" s="10"/>
      <c r="C20" s="11" t="str">
        <f>Pendidikan!C20</f>
        <v>rasio guru terhadap murid pendidikan menengah</v>
      </c>
      <c r="D20" s="11">
        <f>Pendidikan!D20</f>
        <v>0</v>
      </c>
      <c r="E20" s="11">
        <f>Pendidikan!E20</f>
        <v>0</v>
      </c>
      <c r="F20" s="11">
        <f>Pendidikan!F20</f>
        <v>0</v>
      </c>
      <c r="G20" s="11" t="e">
        <f>Pendidikan!G20</f>
        <v>#DIV/0!</v>
      </c>
      <c r="H20" s="11">
        <f>Pendidikan!H20</f>
        <v>0</v>
      </c>
      <c r="I20" s="11">
        <f>Pendidikan!I20</f>
        <v>0</v>
      </c>
      <c r="J20" s="11" t="e">
        <f>Pendidikan!J20</f>
        <v>#DIV/0!</v>
      </c>
      <c r="K20" s="11">
        <f>Pendidikan!K20</f>
        <v>0</v>
      </c>
      <c r="L20" s="11">
        <f>Pendidikan!L20</f>
        <v>0</v>
      </c>
      <c r="M20" s="11" t="e">
        <f>Pendidikan!M20</f>
        <v>#DIV/0!</v>
      </c>
      <c r="N20" s="11">
        <f>Pendidikan!N20</f>
        <v>0</v>
      </c>
      <c r="O20" s="11">
        <f>Pendidikan!O20</f>
        <v>0</v>
      </c>
      <c r="P20" s="11" t="e">
        <f>Pendidikan!P20</f>
        <v>#DIV/0!</v>
      </c>
      <c r="Q20" s="11">
        <f>Pendidikan!Q20</f>
        <v>0</v>
      </c>
      <c r="R20" s="11">
        <f>Pendidikan!R20</f>
        <v>0</v>
      </c>
      <c r="S20" s="11" t="e">
        <f>Pendidikan!S20</f>
        <v>#DIV/0!</v>
      </c>
      <c r="T20" s="11">
        <f>Pendidikan!T20</f>
        <v>0</v>
      </c>
      <c r="U20" s="11">
        <f>Pendidikan!U20</f>
        <v>0</v>
      </c>
      <c r="V20" s="11" t="e">
        <f>Pendidikan!V20</f>
        <v>#DIV/0!</v>
      </c>
      <c r="W20" s="11">
        <f>Pendidikan!W20</f>
        <v>0</v>
      </c>
    </row>
    <row r="21" spans="1:23" ht="45" x14ac:dyDescent="0.25">
      <c r="A21" s="31">
        <v>14</v>
      </c>
      <c r="B21" s="10"/>
      <c r="C21" s="11" t="str">
        <f>Pendidikan!C21</f>
        <v>Rasio Guru /murid per kelas rata-rata sekolah dasar</v>
      </c>
      <c r="D21" s="11">
        <f>Pendidikan!D21</f>
        <v>0</v>
      </c>
      <c r="E21" s="11">
        <f>Pendidikan!E21</f>
        <v>0</v>
      </c>
      <c r="F21" s="11">
        <f>Pendidikan!F21</f>
        <v>0</v>
      </c>
      <c r="G21" s="11" t="e">
        <f>Pendidikan!G21</f>
        <v>#DIV/0!</v>
      </c>
      <c r="H21" s="11">
        <f>Pendidikan!H21</f>
        <v>0</v>
      </c>
      <c r="I21" s="11">
        <f>Pendidikan!I21</f>
        <v>0</v>
      </c>
      <c r="J21" s="11" t="e">
        <f>Pendidikan!J21</f>
        <v>#DIV/0!</v>
      </c>
      <c r="K21" s="11">
        <f>Pendidikan!K21</f>
        <v>0</v>
      </c>
      <c r="L21" s="11">
        <f>Pendidikan!L21</f>
        <v>0</v>
      </c>
      <c r="M21" s="11" t="e">
        <f>Pendidikan!M21</f>
        <v>#DIV/0!</v>
      </c>
      <c r="N21" s="11">
        <f>Pendidikan!N21</f>
        <v>0</v>
      </c>
      <c r="O21" s="11">
        <f>Pendidikan!O21</f>
        <v>0</v>
      </c>
      <c r="P21" s="11" t="e">
        <f>Pendidikan!P21</f>
        <v>#DIV/0!</v>
      </c>
      <c r="Q21" s="11">
        <f>Pendidikan!Q21</f>
        <v>0</v>
      </c>
      <c r="R21" s="11">
        <f>Pendidikan!R21</f>
        <v>0</v>
      </c>
      <c r="S21" s="11" t="e">
        <f>Pendidikan!S21</f>
        <v>#DIV/0!</v>
      </c>
      <c r="T21" s="11">
        <f>Pendidikan!T21</f>
        <v>0</v>
      </c>
      <c r="U21" s="11">
        <f>Pendidikan!U21</f>
        <v>0</v>
      </c>
      <c r="V21" s="11" t="e">
        <f>Pendidikan!V21</f>
        <v>#DIV/0!</v>
      </c>
      <c r="W21" s="11">
        <f>Pendidikan!W21</f>
        <v>0</v>
      </c>
    </row>
    <row r="22" spans="1:23" ht="30" x14ac:dyDescent="0.25">
      <c r="A22" s="31">
        <v>15</v>
      </c>
      <c r="B22" s="10"/>
      <c r="C22" s="11" t="str">
        <f>Pendidikan!C22</f>
        <v>rasio guru terhadap murid per kelas rata-rata</v>
      </c>
      <c r="D22" s="11">
        <f>Pendidikan!D22</f>
        <v>0</v>
      </c>
      <c r="E22" s="11">
        <f>Pendidikan!E22</f>
        <v>0</v>
      </c>
      <c r="F22" s="11">
        <f>Pendidikan!F22</f>
        <v>0</v>
      </c>
      <c r="G22" s="11" t="e">
        <f>Pendidikan!G22</f>
        <v>#DIV/0!</v>
      </c>
      <c r="H22" s="11">
        <f>Pendidikan!H22</f>
        <v>0</v>
      </c>
      <c r="I22" s="11">
        <f>Pendidikan!I22</f>
        <v>0</v>
      </c>
      <c r="J22" s="11" t="e">
        <f>Pendidikan!J22</f>
        <v>#DIV/0!</v>
      </c>
      <c r="K22" s="11">
        <f>Pendidikan!K22</f>
        <v>0</v>
      </c>
      <c r="L22" s="11">
        <f>Pendidikan!L22</f>
        <v>0</v>
      </c>
      <c r="M22" s="11" t="e">
        <f>Pendidikan!M22</f>
        <v>#DIV/0!</v>
      </c>
      <c r="N22" s="11">
        <f>Pendidikan!N22</f>
        <v>0</v>
      </c>
      <c r="O22" s="11">
        <f>Pendidikan!O22</f>
        <v>0</v>
      </c>
      <c r="P22" s="11" t="e">
        <f>Pendidikan!P22</f>
        <v>#DIV/0!</v>
      </c>
      <c r="Q22" s="11">
        <f>Pendidikan!Q22</f>
        <v>0</v>
      </c>
      <c r="R22" s="11">
        <f>Pendidikan!R22</f>
        <v>0</v>
      </c>
      <c r="S22" s="11" t="e">
        <f>Pendidikan!S22</f>
        <v>#DIV/0!</v>
      </c>
      <c r="T22" s="11">
        <f>Pendidikan!T22</f>
        <v>0</v>
      </c>
      <c r="U22" s="11">
        <f>Pendidikan!U22</f>
        <v>0</v>
      </c>
      <c r="V22" s="11" t="e">
        <f>Pendidikan!V22</f>
        <v>#DIV/0!</v>
      </c>
      <c r="W22" s="11">
        <f>Pendidikan!W22</f>
        <v>0</v>
      </c>
    </row>
    <row r="23" spans="1:23" ht="60" x14ac:dyDescent="0.25">
      <c r="A23" s="31">
        <v>16</v>
      </c>
      <c r="B23" s="10"/>
      <c r="C23" s="11" t="str">
        <f>Pendidikan!C23</f>
        <v xml:space="preserve">proporsi murid kelas 1 yang berhasil menamatkan sekolah dasar </v>
      </c>
      <c r="D23" s="11">
        <f>Pendidikan!D23</f>
        <v>0</v>
      </c>
      <c r="E23" s="11">
        <f>Pendidikan!E23</f>
        <v>0</v>
      </c>
      <c r="F23" s="11">
        <f>Pendidikan!F23</f>
        <v>0</v>
      </c>
      <c r="G23" s="11" t="e">
        <f>Pendidikan!G23</f>
        <v>#DIV/0!</v>
      </c>
      <c r="H23" s="11">
        <f>Pendidikan!H23</f>
        <v>0</v>
      </c>
      <c r="I23" s="11">
        <f>Pendidikan!I23</f>
        <v>0</v>
      </c>
      <c r="J23" s="11" t="e">
        <f>Pendidikan!J23</f>
        <v>#DIV/0!</v>
      </c>
      <c r="K23" s="11">
        <f>Pendidikan!K23</f>
        <v>0</v>
      </c>
      <c r="L23" s="11">
        <f>Pendidikan!L23</f>
        <v>0</v>
      </c>
      <c r="M23" s="11" t="e">
        <f>Pendidikan!M23</f>
        <v>#DIV/0!</v>
      </c>
      <c r="N23" s="11">
        <f>Pendidikan!N23</f>
        <v>0</v>
      </c>
      <c r="O23" s="11">
        <f>Pendidikan!O23</f>
        <v>0</v>
      </c>
      <c r="P23" s="11" t="e">
        <f>Pendidikan!P23</f>
        <v>#DIV/0!</v>
      </c>
      <c r="Q23" s="11">
        <f>Pendidikan!Q23</f>
        <v>0</v>
      </c>
      <c r="R23" s="11">
        <f>Pendidikan!R23</f>
        <v>0</v>
      </c>
      <c r="S23" s="11" t="e">
        <f>Pendidikan!S23</f>
        <v>#DIV/0!</v>
      </c>
      <c r="T23" s="11">
        <f>Pendidikan!T23</f>
        <v>0</v>
      </c>
      <c r="U23" s="11">
        <f>Pendidikan!U23</f>
        <v>0</v>
      </c>
      <c r="V23" s="11" t="e">
        <f>Pendidikan!V23</f>
        <v>#DIV/0!</v>
      </c>
      <c r="W23" s="11">
        <f>Pendidikan!W23</f>
        <v>0</v>
      </c>
    </row>
    <row r="24" spans="1:23" ht="45" x14ac:dyDescent="0.25">
      <c r="A24" s="31">
        <v>17</v>
      </c>
      <c r="B24" s="10"/>
      <c r="C24" s="11" t="str">
        <f>Pendidikan!C24</f>
        <v>angka melek hurup usia 15-24 tahun, perempuan dan laki-laki</v>
      </c>
      <c r="D24" s="11">
        <f>Pendidikan!D24</f>
        <v>0</v>
      </c>
      <c r="E24" s="11">
        <f>Pendidikan!E24</f>
        <v>0</v>
      </c>
      <c r="F24" s="11">
        <f>Pendidikan!F24</f>
        <v>0</v>
      </c>
      <c r="G24" s="11" t="e">
        <f>Pendidikan!G24</f>
        <v>#DIV/0!</v>
      </c>
      <c r="H24" s="11">
        <f>Pendidikan!H24</f>
        <v>0</v>
      </c>
      <c r="I24" s="11">
        <f>Pendidikan!I24</f>
        <v>0</v>
      </c>
      <c r="J24" s="11" t="e">
        <f>Pendidikan!J24</f>
        <v>#DIV/0!</v>
      </c>
      <c r="K24" s="11">
        <f>Pendidikan!K24</f>
        <v>0</v>
      </c>
      <c r="L24" s="11">
        <f>Pendidikan!L24</f>
        <v>0</v>
      </c>
      <c r="M24" s="11" t="e">
        <f>Pendidikan!M24</f>
        <v>#DIV/0!</v>
      </c>
      <c r="N24" s="11">
        <f>Pendidikan!N24</f>
        <v>0</v>
      </c>
      <c r="O24" s="11">
        <f>Pendidikan!O24</f>
        <v>0</v>
      </c>
      <c r="P24" s="11" t="e">
        <f>Pendidikan!P24</f>
        <v>#DIV/0!</v>
      </c>
      <c r="Q24" s="11">
        <f>Pendidikan!Q24</f>
        <v>0</v>
      </c>
      <c r="R24" s="11">
        <f>Pendidikan!R24</f>
        <v>0</v>
      </c>
      <c r="S24" s="11" t="e">
        <f>Pendidikan!S24</f>
        <v>#DIV/0!</v>
      </c>
      <c r="T24" s="11">
        <f>Pendidikan!T24</f>
        <v>0</v>
      </c>
      <c r="U24" s="11">
        <f>Pendidikan!U24</f>
        <v>0</v>
      </c>
      <c r="V24" s="11" t="e">
        <f>Pendidikan!V24</f>
        <v>#DIV/0!</v>
      </c>
      <c r="W24" s="11">
        <f>Pendidikan!W24</f>
        <v>0</v>
      </c>
    </row>
    <row r="25" spans="1:23" ht="45" x14ac:dyDescent="0.25">
      <c r="A25" s="31">
        <v>18</v>
      </c>
      <c r="B25" s="10"/>
      <c r="C25" s="11" t="str">
        <f>Pendidikan!C25</f>
        <v>penduduk yang berusia &gt;15 tahun melek hurup (tidak buta aksara</v>
      </c>
      <c r="D25" s="11">
        <f>Pendidikan!D25</f>
        <v>0</v>
      </c>
      <c r="E25" s="11">
        <f>Pendidikan!E25</f>
        <v>0</v>
      </c>
      <c r="F25" s="11">
        <f>Pendidikan!F25</f>
        <v>0</v>
      </c>
      <c r="G25" s="11" t="e">
        <f>Pendidikan!G25</f>
        <v>#DIV/0!</v>
      </c>
      <c r="H25" s="11">
        <f>Pendidikan!H25</f>
        <v>0</v>
      </c>
      <c r="I25" s="11">
        <f>Pendidikan!I25</f>
        <v>0</v>
      </c>
      <c r="J25" s="11" t="e">
        <f>Pendidikan!J25</f>
        <v>#DIV/0!</v>
      </c>
      <c r="K25" s="11">
        <f>Pendidikan!K25</f>
        <v>0</v>
      </c>
      <c r="L25" s="11">
        <f>Pendidikan!L25</f>
        <v>0</v>
      </c>
      <c r="M25" s="11" t="e">
        <f>Pendidikan!M25</f>
        <v>#DIV/0!</v>
      </c>
      <c r="N25" s="11">
        <f>Pendidikan!N25</f>
        <v>0</v>
      </c>
      <c r="O25" s="11">
        <f>Pendidikan!O25</f>
        <v>0</v>
      </c>
      <c r="P25" s="11" t="e">
        <f>Pendidikan!P25</f>
        <v>#DIV/0!</v>
      </c>
      <c r="Q25" s="11">
        <f>Pendidikan!Q25</f>
        <v>0</v>
      </c>
      <c r="R25" s="11">
        <f>Pendidikan!R25</f>
        <v>0</v>
      </c>
      <c r="S25" s="11" t="e">
        <f>Pendidikan!S25</f>
        <v>#DIV/0!</v>
      </c>
      <c r="T25" s="11">
        <f>Pendidikan!T25</f>
        <v>0</v>
      </c>
      <c r="U25" s="11">
        <f>Pendidikan!U25</f>
        <v>0</v>
      </c>
      <c r="V25" s="11" t="e">
        <f>Pendidikan!V25</f>
        <v>#DIV/0!</v>
      </c>
      <c r="W25" s="11">
        <f>Pendidikan!W25</f>
        <v>0</v>
      </c>
    </row>
    <row r="26" spans="1:23" ht="30" x14ac:dyDescent="0.25">
      <c r="A26" s="31">
        <v>19</v>
      </c>
      <c r="B26" s="10"/>
      <c r="C26" s="11" t="str">
        <f>Pendidikan!C26</f>
        <v>guru yang memenuhi kualifikasi S1 /DIV</v>
      </c>
      <c r="D26" s="11">
        <f>Pendidikan!D26</f>
        <v>0</v>
      </c>
      <c r="E26" s="11">
        <f>Pendidikan!E26</f>
        <v>0</v>
      </c>
      <c r="F26" s="11">
        <f>Pendidikan!F26</f>
        <v>0</v>
      </c>
      <c r="G26" s="11" t="e">
        <f>Pendidikan!G26</f>
        <v>#DIV/0!</v>
      </c>
      <c r="H26" s="11">
        <f>Pendidikan!H26</f>
        <v>0</v>
      </c>
      <c r="I26" s="11">
        <f>Pendidikan!I26</f>
        <v>0</v>
      </c>
      <c r="J26" s="11" t="e">
        <f>Pendidikan!J26</f>
        <v>#DIV/0!</v>
      </c>
      <c r="K26" s="11">
        <f>Pendidikan!K26</f>
        <v>0</v>
      </c>
      <c r="L26" s="11">
        <f>Pendidikan!L26</f>
        <v>0</v>
      </c>
      <c r="M26" s="11" t="e">
        <f>Pendidikan!M26</f>
        <v>#DIV/0!</v>
      </c>
      <c r="N26" s="11">
        <f>Pendidikan!N26</f>
        <v>0</v>
      </c>
      <c r="O26" s="11">
        <f>Pendidikan!O26</f>
        <v>0</v>
      </c>
      <c r="P26" s="11" t="e">
        <f>Pendidikan!P26</f>
        <v>#DIV/0!</v>
      </c>
      <c r="Q26" s="11">
        <f>Pendidikan!Q26</f>
        <v>0</v>
      </c>
      <c r="R26" s="11">
        <f>Pendidikan!R26</f>
        <v>0</v>
      </c>
      <c r="S26" s="11" t="e">
        <f>Pendidikan!S26</f>
        <v>#DIV/0!</v>
      </c>
      <c r="T26" s="11">
        <f>Pendidikan!T26</f>
        <v>0</v>
      </c>
      <c r="U26" s="11">
        <f>Pendidikan!U26</f>
        <v>0</v>
      </c>
      <c r="V26" s="11" t="e">
        <f>Pendidikan!V26</f>
        <v>#DIV/0!</v>
      </c>
      <c r="W26" s="11">
        <f>Pendidikan!W26</f>
        <v>0</v>
      </c>
    </row>
    <row r="27" spans="1:23" x14ac:dyDescent="0.25">
      <c r="A27" s="33"/>
      <c r="B27" s="6" t="s">
        <v>17</v>
      </c>
      <c r="C27" s="8" t="s">
        <v>18</v>
      </c>
      <c r="D27" s="4"/>
      <c r="E27" s="4"/>
      <c r="F27" s="4"/>
      <c r="G27" s="5" t="e">
        <f>AVERAGE(G28:G60)</f>
        <v>#DIV/0!</v>
      </c>
      <c r="H27" s="4"/>
      <c r="I27" s="4"/>
      <c r="J27" s="5" t="e">
        <f>AVERAGE(J28:J60)</f>
        <v>#DIV/0!</v>
      </c>
      <c r="K27" s="4"/>
      <c r="L27" s="4"/>
      <c r="M27" s="5" t="e">
        <f>AVERAGE(M28:M60)</f>
        <v>#DIV/0!</v>
      </c>
      <c r="N27" s="4"/>
      <c r="O27" s="4"/>
      <c r="P27" s="5" t="e">
        <f>AVERAGE(P28:P60)</f>
        <v>#DIV/0!</v>
      </c>
      <c r="Q27" s="4"/>
      <c r="R27" s="4"/>
      <c r="S27" s="5" t="e">
        <f>AVERAGE(S28:S60)</f>
        <v>#DIV/0!</v>
      </c>
      <c r="T27" s="4"/>
      <c r="U27" s="4"/>
      <c r="V27" s="5" t="e">
        <f>AVERAGE(V28:V60)</f>
        <v>#DIV/0!</v>
      </c>
      <c r="W27" s="4"/>
    </row>
    <row r="28" spans="1:23" ht="45" x14ac:dyDescent="0.25">
      <c r="A28" s="31">
        <v>1</v>
      </c>
      <c r="B28" s="10"/>
      <c r="C28" s="37" t="str">
        <f>Kesehatan!C8</f>
        <v>Angka Kematian Bayi (AKB) per 1.000 kelahiran hidup;</v>
      </c>
      <c r="D28" s="37">
        <f>Kesehatan!D8</f>
        <v>0</v>
      </c>
      <c r="E28" s="37">
        <f>Kesehatan!E8</f>
        <v>0</v>
      </c>
      <c r="F28" s="37">
        <f>Kesehatan!F8</f>
        <v>0</v>
      </c>
      <c r="G28" s="37" t="e">
        <f>Kesehatan!G8</f>
        <v>#DIV/0!</v>
      </c>
      <c r="H28" s="37">
        <f>Kesehatan!H8</f>
        <v>0</v>
      </c>
      <c r="I28" s="37">
        <f>Kesehatan!I8</f>
        <v>0</v>
      </c>
      <c r="J28" s="37" t="e">
        <f>Kesehatan!J8</f>
        <v>#DIV/0!</v>
      </c>
      <c r="K28" s="37">
        <f>Kesehatan!K8</f>
        <v>0</v>
      </c>
      <c r="L28" s="37">
        <f>Kesehatan!L8</f>
        <v>0</v>
      </c>
      <c r="M28" s="37" t="e">
        <f>Kesehatan!M8</f>
        <v>#DIV/0!</v>
      </c>
      <c r="N28" s="37">
        <f>Kesehatan!N8</f>
        <v>0</v>
      </c>
      <c r="O28" s="37">
        <f>Kesehatan!O8</f>
        <v>0</v>
      </c>
      <c r="P28" s="37" t="e">
        <f>Kesehatan!P8</f>
        <v>#DIV/0!</v>
      </c>
      <c r="Q28" s="37">
        <f>Kesehatan!Q8</f>
        <v>0</v>
      </c>
      <c r="R28" s="37">
        <f>Kesehatan!R8</f>
        <v>0</v>
      </c>
      <c r="S28" s="37" t="e">
        <f>Kesehatan!S8</f>
        <v>#DIV/0!</v>
      </c>
      <c r="T28" s="37">
        <f>Kesehatan!T8</f>
        <v>0</v>
      </c>
      <c r="U28" s="37">
        <f>Kesehatan!U8</f>
        <v>0</v>
      </c>
      <c r="V28" s="37" t="e">
        <f>Kesehatan!V8</f>
        <v>#DIV/0!</v>
      </c>
      <c r="W28" s="37">
        <f>Kesehatan!W8</f>
        <v>0</v>
      </c>
    </row>
    <row r="29" spans="1:23" ht="30" x14ac:dyDescent="0.25">
      <c r="A29" s="31">
        <v>2</v>
      </c>
      <c r="B29" s="10"/>
      <c r="C29" s="37" t="str">
        <f>Kesehatan!C9</f>
        <v>Angka kelangsungan hidup bayi;</v>
      </c>
      <c r="D29" s="37">
        <f>Kesehatan!D9</f>
        <v>0</v>
      </c>
      <c r="E29" s="37">
        <f>Kesehatan!E9</f>
        <v>0</v>
      </c>
      <c r="F29" s="37">
        <f>Kesehatan!F9</f>
        <v>0</v>
      </c>
      <c r="G29" s="37" t="e">
        <f>Kesehatan!G9</f>
        <v>#DIV/0!</v>
      </c>
      <c r="H29" s="37">
        <f>Kesehatan!H9</f>
        <v>0</v>
      </c>
      <c r="I29" s="37">
        <f>Kesehatan!I9</f>
        <v>0</v>
      </c>
      <c r="J29" s="37" t="e">
        <f>Kesehatan!J9</f>
        <v>#DIV/0!</v>
      </c>
      <c r="K29" s="37">
        <f>Kesehatan!K9</f>
        <v>0</v>
      </c>
      <c r="L29" s="37">
        <f>Kesehatan!L9</f>
        <v>0</v>
      </c>
      <c r="M29" s="37" t="e">
        <f>Kesehatan!M9</f>
        <v>#DIV/0!</v>
      </c>
      <c r="N29" s="37">
        <f>Kesehatan!N9</f>
        <v>0</v>
      </c>
      <c r="O29" s="37">
        <f>Kesehatan!O9</f>
        <v>0</v>
      </c>
      <c r="P29" s="37" t="e">
        <f>Kesehatan!P9</f>
        <v>#DIV/0!</v>
      </c>
      <c r="Q29" s="37">
        <f>Kesehatan!Q9</f>
        <v>0</v>
      </c>
      <c r="R29" s="37">
        <f>Kesehatan!R9</f>
        <v>0</v>
      </c>
      <c r="S29" s="37" t="e">
        <f>Kesehatan!S9</f>
        <v>#DIV/0!</v>
      </c>
      <c r="T29" s="37">
        <f>Kesehatan!T9</f>
        <v>0</v>
      </c>
      <c r="U29" s="37">
        <f>Kesehatan!U9</f>
        <v>0</v>
      </c>
      <c r="V29" s="37" t="e">
        <f>Kesehatan!V9</f>
        <v>#DIV/0!</v>
      </c>
      <c r="W29" s="37">
        <f>Kesehatan!W9</f>
        <v>0</v>
      </c>
    </row>
    <row r="30" spans="1:23" ht="30" x14ac:dyDescent="0.25">
      <c r="A30" s="31">
        <v>3</v>
      </c>
      <c r="B30" s="10"/>
      <c r="C30" s="37" t="str">
        <f>Kesehatan!C10</f>
        <v>Angka Kematian Balita per 1.000 kelahiran hidup;</v>
      </c>
      <c r="D30" s="37">
        <f>Kesehatan!D10</f>
        <v>0</v>
      </c>
      <c r="E30" s="37">
        <f>Kesehatan!E10</f>
        <v>0</v>
      </c>
      <c r="F30" s="37">
        <f>Kesehatan!F10</f>
        <v>0</v>
      </c>
      <c r="G30" s="37" t="e">
        <f>Kesehatan!G10</f>
        <v>#DIV/0!</v>
      </c>
      <c r="H30" s="37">
        <f>Kesehatan!H10</f>
        <v>0</v>
      </c>
      <c r="I30" s="37">
        <f>Kesehatan!I10</f>
        <v>0</v>
      </c>
      <c r="J30" s="37" t="e">
        <f>Kesehatan!J10</f>
        <v>#DIV/0!</v>
      </c>
      <c r="K30" s="37">
        <f>Kesehatan!K10</f>
        <v>0</v>
      </c>
      <c r="L30" s="37">
        <f>Kesehatan!L10</f>
        <v>0</v>
      </c>
      <c r="M30" s="37" t="e">
        <f>Kesehatan!M10</f>
        <v>#DIV/0!</v>
      </c>
      <c r="N30" s="37">
        <f>Kesehatan!N10</f>
        <v>0</v>
      </c>
      <c r="O30" s="37">
        <f>Kesehatan!O10</f>
        <v>0</v>
      </c>
      <c r="P30" s="37" t="e">
        <f>Kesehatan!P10</f>
        <v>#DIV/0!</v>
      </c>
      <c r="Q30" s="37">
        <f>Kesehatan!Q10</f>
        <v>0</v>
      </c>
      <c r="R30" s="37">
        <f>Kesehatan!R10</f>
        <v>0</v>
      </c>
      <c r="S30" s="37" t="e">
        <f>Kesehatan!S10</f>
        <v>#DIV/0!</v>
      </c>
      <c r="T30" s="37">
        <f>Kesehatan!T10</f>
        <v>0</v>
      </c>
      <c r="U30" s="37">
        <f>Kesehatan!U10</f>
        <v>0</v>
      </c>
      <c r="V30" s="37" t="e">
        <f>Kesehatan!V10</f>
        <v>#DIV/0!</v>
      </c>
      <c r="W30" s="37">
        <f>Kesehatan!W10</f>
        <v>0</v>
      </c>
    </row>
    <row r="31" spans="1:23" ht="45" x14ac:dyDescent="0.25">
      <c r="A31" s="31">
        <v>4</v>
      </c>
      <c r="B31" s="10"/>
      <c r="C31" s="37" t="str">
        <f>Kesehatan!C11</f>
        <v>Angka Kematian Neonatal per 1.000 kelahiaran hidup;</v>
      </c>
      <c r="D31" s="37">
        <f>Kesehatan!D11</f>
        <v>0</v>
      </c>
      <c r="E31" s="37">
        <f>Kesehatan!E11</f>
        <v>0</v>
      </c>
      <c r="F31" s="37">
        <f>Kesehatan!F11</f>
        <v>0</v>
      </c>
      <c r="G31" s="37" t="e">
        <f>Kesehatan!G11</f>
        <v>#DIV/0!</v>
      </c>
      <c r="H31" s="37">
        <f>Kesehatan!H11</f>
        <v>0</v>
      </c>
      <c r="I31" s="37">
        <f>Kesehatan!I11</f>
        <v>0</v>
      </c>
      <c r="J31" s="37" t="e">
        <f>Kesehatan!J11</f>
        <v>#DIV/0!</v>
      </c>
      <c r="K31" s="37">
        <f>Kesehatan!K11</f>
        <v>0</v>
      </c>
      <c r="L31" s="37">
        <f>Kesehatan!L11</f>
        <v>0</v>
      </c>
      <c r="M31" s="37" t="e">
        <f>Kesehatan!M11</f>
        <v>#DIV/0!</v>
      </c>
      <c r="N31" s="37">
        <f>Kesehatan!N11</f>
        <v>0</v>
      </c>
      <c r="O31" s="37">
        <f>Kesehatan!O11</f>
        <v>0</v>
      </c>
      <c r="P31" s="37" t="e">
        <f>Kesehatan!P11</f>
        <v>#DIV/0!</v>
      </c>
      <c r="Q31" s="37">
        <f>Kesehatan!Q11</f>
        <v>0</v>
      </c>
      <c r="R31" s="37">
        <f>Kesehatan!R11</f>
        <v>0</v>
      </c>
      <c r="S31" s="37" t="e">
        <f>Kesehatan!S11</f>
        <v>#DIV/0!</v>
      </c>
      <c r="T31" s="37">
        <f>Kesehatan!T11</f>
        <v>0</v>
      </c>
      <c r="U31" s="37">
        <f>Kesehatan!U11</f>
        <v>0</v>
      </c>
      <c r="V31" s="37" t="e">
        <f>Kesehatan!V11</f>
        <v>#DIV/0!</v>
      </c>
      <c r="W31" s="37">
        <f>Kesehatan!W11</f>
        <v>0</v>
      </c>
    </row>
    <row r="32" spans="1:23" ht="30" x14ac:dyDescent="0.25">
      <c r="A32" s="31">
        <v>5</v>
      </c>
      <c r="B32" s="10"/>
      <c r="C32" s="37" t="str">
        <f>Kesehatan!C12</f>
        <v>Angka Kematian Ibu per 100.000 kelahiran hidup;</v>
      </c>
      <c r="D32" s="37">
        <f>Kesehatan!D12</f>
        <v>0</v>
      </c>
      <c r="E32" s="37">
        <f>Kesehatan!E12</f>
        <v>0</v>
      </c>
      <c r="F32" s="37">
        <f>Kesehatan!F12</f>
        <v>0</v>
      </c>
      <c r="G32" s="37" t="e">
        <f>Kesehatan!G12</f>
        <v>#DIV/0!</v>
      </c>
      <c r="H32" s="37">
        <f>Kesehatan!H12</f>
        <v>0</v>
      </c>
      <c r="I32" s="37">
        <f>Kesehatan!I12</f>
        <v>0</v>
      </c>
      <c r="J32" s="37" t="e">
        <f>Kesehatan!J12</f>
        <v>#DIV/0!</v>
      </c>
      <c r="K32" s="37">
        <f>Kesehatan!K12</f>
        <v>0</v>
      </c>
      <c r="L32" s="37">
        <f>Kesehatan!L12</f>
        <v>0</v>
      </c>
      <c r="M32" s="37" t="e">
        <f>Kesehatan!M12</f>
        <v>#DIV/0!</v>
      </c>
      <c r="N32" s="37">
        <f>Kesehatan!N12</f>
        <v>0</v>
      </c>
      <c r="O32" s="37">
        <f>Kesehatan!O12</f>
        <v>0</v>
      </c>
      <c r="P32" s="37" t="e">
        <f>Kesehatan!P12</f>
        <v>#DIV/0!</v>
      </c>
      <c r="Q32" s="37">
        <f>Kesehatan!Q12</f>
        <v>0</v>
      </c>
      <c r="R32" s="37">
        <f>Kesehatan!R12</f>
        <v>0</v>
      </c>
      <c r="S32" s="37" t="e">
        <f>Kesehatan!S12</f>
        <v>#DIV/0!</v>
      </c>
      <c r="T32" s="37">
        <f>Kesehatan!T12</f>
        <v>0</v>
      </c>
      <c r="U32" s="37">
        <f>Kesehatan!U12</f>
        <v>0</v>
      </c>
      <c r="V32" s="37" t="e">
        <f>Kesehatan!V12</f>
        <v>#DIV/0!</v>
      </c>
      <c r="W32" s="37">
        <f>Kesehatan!W12</f>
        <v>0</v>
      </c>
    </row>
    <row r="33" spans="1:23" ht="30" x14ac:dyDescent="0.25">
      <c r="A33" s="31">
        <v>6</v>
      </c>
      <c r="B33" s="10"/>
      <c r="C33" s="37" t="str">
        <f>Kesehatan!C13</f>
        <v>Rasio posyandu per satuan balita;</v>
      </c>
      <c r="D33" s="37">
        <f>Kesehatan!D13</f>
        <v>0</v>
      </c>
      <c r="E33" s="37">
        <f>Kesehatan!E13</f>
        <v>0</v>
      </c>
      <c r="F33" s="37">
        <f>Kesehatan!F13</f>
        <v>0</v>
      </c>
      <c r="G33" s="37" t="e">
        <f>Kesehatan!G13</f>
        <v>#DIV/0!</v>
      </c>
      <c r="H33" s="37">
        <f>Kesehatan!H13</f>
        <v>0</v>
      </c>
      <c r="I33" s="37">
        <f>Kesehatan!I13</f>
        <v>0</v>
      </c>
      <c r="J33" s="37" t="e">
        <f>Kesehatan!J13</f>
        <v>#DIV/0!</v>
      </c>
      <c r="K33" s="37">
        <f>Kesehatan!K13</f>
        <v>0</v>
      </c>
      <c r="L33" s="37">
        <f>Kesehatan!L13</f>
        <v>0</v>
      </c>
      <c r="M33" s="37" t="e">
        <f>Kesehatan!M13</f>
        <v>#DIV/0!</v>
      </c>
      <c r="N33" s="37">
        <f>Kesehatan!N13</f>
        <v>0</v>
      </c>
      <c r="O33" s="37">
        <f>Kesehatan!O13</f>
        <v>0</v>
      </c>
      <c r="P33" s="37" t="e">
        <f>Kesehatan!P13</f>
        <v>#DIV/0!</v>
      </c>
      <c r="Q33" s="37">
        <f>Kesehatan!Q13</f>
        <v>0</v>
      </c>
      <c r="R33" s="37">
        <f>Kesehatan!R13</f>
        <v>0</v>
      </c>
      <c r="S33" s="37" t="e">
        <f>Kesehatan!S13</f>
        <v>#DIV/0!</v>
      </c>
      <c r="T33" s="37">
        <f>Kesehatan!T13</f>
        <v>0</v>
      </c>
      <c r="U33" s="37">
        <f>Kesehatan!U13</f>
        <v>0</v>
      </c>
      <c r="V33" s="37" t="e">
        <f>Kesehatan!V13</f>
        <v>#DIV/0!</v>
      </c>
      <c r="W33" s="37">
        <f>Kesehatan!W13</f>
        <v>0</v>
      </c>
    </row>
    <row r="34" spans="1:23" ht="45" x14ac:dyDescent="0.25">
      <c r="A34" s="31">
        <v>7</v>
      </c>
      <c r="B34" s="10"/>
      <c r="C34" s="37" t="str">
        <f>Kesehatan!C14</f>
        <v>Rasio puskesmas, poliklinik, pustu per satuan penduduk;</v>
      </c>
      <c r="D34" s="37">
        <f>Kesehatan!D14</f>
        <v>0</v>
      </c>
      <c r="E34" s="37">
        <f>Kesehatan!E14</f>
        <v>0</v>
      </c>
      <c r="F34" s="37">
        <f>Kesehatan!F14</f>
        <v>0</v>
      </c>
      <c r="G34" s="37" t="e">
        <f>Kesehatan!G14</f>
        <v>#DIV/0!</v>
      </c>
      <c r="H34" s="37">
        <f>Kesehatan!H14</f>
        <v>0</v>
      </c>
      <c r="I34" s="37">
        <f>Kesehatan!I14</f>
        <v>0</v>
      </c>
      <c r="J34" s="37" t="e">
        <f>Kesehatan!J14</f>
        <v>#DIV/0!</v>
      </c>
      <c r="K34" s="37">
        <f>Kesehatan!K14</f>
        <v>0</v>
      </c>
      <c r="L34" s="37">
        <f>Kesehatan!L14</f>
        <v>0</v>
      </c>
      <c r="M34" s="37" t="e">
        <f>Kesehatan!M14</f>
        <v>#DIV/0!</v>
      </c>
      <c r="N34" s="37">
        <f>Kesehatan!N14</f>
        <v>0</v>
      </c>
      <c r="O34" s="37">
        <f>Kesehatan!O14</f>
        <v>0</v>
      </c>
      <c r="P34" s="37" t="e">
        <f>Kesehatan!P14</f>
        <v>#DIV/0!</v>
      </c>
      <c r="Q34" s="37">
        <f>Kesehatan!Q14</f>
        <v>0</v>
      </c>
      <c r="R34" s="37">
        <f>Kesehatan!R14</f>
        <v>0</v>
      </c>
      <c r="S34" s="37" t="e">
        <f>Kesehatan!S14</f>
        <v>#DIV/0!</v>
      </c>
      <c r="T34" s="37">
        <f>Kesehatan!T14</f>
        <v>0</v>
      </c>
      <c r="U34" s="37">
        <f>Kesehatan!U14</f>
        <v>0</v>
      </c>
      <c r="V34" s="37" t="e">
        <f>Kesehatan!V14</f>
        <v>#DIV/0!</v>
      </c>
      <c r="W34" s="37">
        <f>Kesehatan!W14</f>
        <v>0</v>
      </c>
    </row>
    <row r="35" spans="1:23" ht="30" x14ac:dyDescent="0.25">
      <c r="A35" s="31">
        <v>8</v>
      </c>
      <c r="B35" s="10"/>
      <c r="C35" s="37" t="str">
        <f>Kesehatan!C15</f>
        <v>Rasio Rumah Sakit per satuan penduduk;</v>
      </c>
      <c r="D35" s="37">
        <f>Kesehatan!D15</f>
        <v>0</v>
      </c>
      <c r="E35" s="37">
        <f>Kesehatan!E15</f>
        <v>0</v>
      </c>
      <c r="F35" s="37">
        <f>Kesehatan!F15</f>
        <v>0</v>
      </c>
      <c r="G35" s="37" t="e">
        <f>Kesehatan!G15</f>
        <v>#DIV/0!</v>
      </c>
      <c r="H35" s="37">
        <f>Kesehatan!H15</f>
        <v>0</v>
      </c>
      <c r="I35" s="37">
        <f>Kesehatan!I15</f>
        <v>0</v>
      </c>
      <c r="J35" s="37" t="e">
        <f>Kesehatan!J15</f>
        <v>#DIV/0!</v>
      </c>
      <c r="K35" s="37">
        <f>Kesehatan!K15</f>
        <v>0</v>
      </c>
      <c r="L35" s="37">
        <f>Kesehatan!L15</f>
        <v>0</v>
      </c>
      <c r="M35" s="37" t="e">
        <f>Kesehatan!M15</f>
        <v>#DIV/0!</v>
      </c>
      <c r="N35" s="37">
        <f>Kesehatan!N15</f>
        <v>0</v>
      </c>
      <c r="O35" s="37">
        <f>Kesehatan!O15</f>
        <v>0</v>
      </c>
      <c r="P35" s="37" t="e">
        <f>Kesehatan!P15</f>
        <v>#DIV/0!</v>
      </c>
      <c r="Q35" s="37">
        <f>Kesehatan!Q15</f>
        <v>0</v>
      </c>
      <c r="R35" s="37">
        <f>Kesehatan!R15</f>
        <v>0</v>
      </c>
      <c r="S35" s="37" t="e">
        <f>Kesehatan!S15</f>
        <v>#DIV/0!</v>
      </c>
      <c r="T35" s="37">
        <f>Kesehatan!T15</f>
        <v>0</v>
      </c>
      <c r="U35" s="37">
        <f>Kesehatan!U15</f>
        <v>0</v>
      </c>
      <c r="V35" s="37" t="e">
        <f>Kesehatan!V15</f>
        <v>#DIV/0!</v>
      </c>
      <c r="W35" s="37">
        <f>Kesehatan!W15</f>
        <v>0</v>
      </c>
    </row>
    <row r="36" spans="1:23" ht="30" x14ac:dyDescent="0.25">
      <c r="A36" s="31">
        <v>9</v>
      </c>
      <c r="B36" s="10"/>
      <c r="C36" s="37" t="str">
        <f>Kesehatan!C16</f>
        <v>Rasio Dokter per satuan penduduk;</v>
      </c>
      <c r="D36" s="37">
        <f>Kesehatan!D16</f>
        <v>0</v>
      </c>
      <c r="E36" s="37">
        <f>Kesehatan!E16</f>
        <v>0</v>
      </c>
      <c r="F36" s="37">
        <f>Kesehatan!F16</f>
        <v>0</v>
      </c>
      <c r="G36" s="37" t="e">
        <f>Kesehatan!G16</f>
        <v>#DIV/0!</v>
      </c>
      <c r="H36" s="37">
        <f>Kesehatan!H16</f>
        <v>0</v>
      </c>
      <c r="I36" s="37">
        <f>Kesehatan!I16</f>
        <v>0</v>
      </c>
      <c r="J36" s="37" t="e">
        <f>Kesehatan!J16</f>
        <v>#DIV/0!</v>
      </c>
      <c r="K36" s="37">
        <f>Kesehatan!K16</f>
        <v>0</v>
      </c>
      <c r="L36" s="37">
        <f>Kesehatan!L16</f>
        <v>0</v>
      </c>
      <c r="M36" s="37" t="e">
        <f>Kesehatan!M16</f>
        <v>#DIV/0!</v>
      </c>
      <c r="N36" s="37">
        <f>Kesehatan!N16</f>
        <v>0</v>
      </c>
      <c r="O36" s="37">
        <f>Kesehatan!O16</f>
        <v>0</v>
      </c>
      <c r="P36" s="37" t="e">
        <f>Kesehatan!P16</f>
        <v>#DIV/0!</v>
      </c>
      <c r="Q36" s="37">
        <f>Kesehatan!Q16</f>
        <v>0</v>
      </c>
      <c r="R36" s="37">
        <f>Kesehatan!R16</f>
        <v>0</v>
      </c>
      <c r="S36" s="37" t="e">
        <f>Kesehatan!S16</f>
        <v>#DIV/0!</v>
      </c>
      <c r="T36" s="37">
        <f>Kesehatan!T16</f>
        <v>0</v>
      </c>
      <c r="U36" s="37">
        <f>Kesehatan!U16</f>
        <v>0</v>
      </c>
      <c r="V36" s="37" t="e">
        <f>Kesehatan!V16</f>
        <v>#DIV/0!</v>
      </c>
      <c r="W36" s="37">
        <f>Kesehatan!W16</f>
        <v>0</v>
      </c>
    </row>
    <row r="37" spans="1:23" ht="30" x14ac:dyDescent="0.25">
      <c r="A37" s="31">
        <v>10</v>
      </c>
      <c r="B37" s="10"/>
      <c r="C37" s="37" t="str">
        <f>Kesehatan!C17</f>
        <v>Rasio Tenaga Medis per satuan penduduk;</v>
      </c>
      <c r="D37" s="37">
        <f>Kesehatan!D17</f>
        <v>0</v>
      </c>
      <c r="E37" s="37">
        <f>Kesehatan!E17</f>
        <v>0</v>
      </c>
      <c r="F37" s="37">
        <f>Kesehatan!F17</f>
        <v>0</v>
      </c>
      <c r="G37" s="37" t="e">
        <f>Kesehatan!G17</f>
        <v>#DIV/0!</v>
      </c>
      <c r="H37" s="37">
        <f>Kesehatan!H17</f>
        <v>0</v>
      </c>
      <c r="I37" s="37">
        <f>Kesehatan!I17</f>
        <v>0</v>
      </c>
      <c r="J37" s="37" t="e">
        <f>Kesehatan!J17</f>
        <v>#DIV/0!</v>
      </c>
      <c r="K37" s="37">
        <f>Kesehatan!K17</f>
        <v>0</v>
      </c>
      <c r="L37" s="37">
        <f>Kesehatan!L17</f>
        <v>0</v>
      </c>
      <c r="M37" s="37" t="e">
        <f>Kesehatan!M17</f>
        <v>#DIV/0!</v>
      </c>
      <c r="N37" s="37">
        <f>Kesehatan!N17</f>
        <v>0</v>
      </c>
      <c r="O37" s="37">
        <f>Kesehatan!O17</f>
        <v>0</v>
      </c>
      <c r="P37" s="37" t="e">
        <f>Kesehatan!P17</f>
        <v>#DIV/0!</v>
      </c>
      <c r="Q37" s="37">
        <f>Kesehatan!Q17</f>
        <v>0</v>
      </c>
      <c r="R37" s="37">
        <f>Kesehatan!R17</f>
        <v>0</v>
      </c>
      <c r="S37" s="37" t="e">
        <f>Kesehatan!S17</f>
        <v>#DIV/0!</v>
      </c>
      <c r="T37" s="37">
        <f>Kesehatan!T17</f>
        <v>0</v>
      </c>
      <c r="U37" s="37">
        <f>Kesehatan!U17</f>
        <v>0</v>
      </c>
      <c r="V37" s="37" t="e">
        <f>Kesehatan!V17</f>
        <v>#DIV/0!</v>
      </c>
      <c r="W37" s="37">
        <f>Kesehatan!W17</f>
        <v>0</v>
      </c>
    </row>
    <row r="38" spans="1:23" ht="30" x14ac:dyDescent="0.25">
      <c r="A38" s="31">
        <v>11</v>
      </c>
      <c r="B38" s="10"/>
      <c r="C38" s="37" t="str">
        <f>Kesehatan!C18</f>
        <v>Cakupan komplikasi kebidanan yang ditangani;</v>
      </c>
      <c r="D38" s="37">
        <f>Kesehatan!D18</f>
        <v>0</v>
      </c>
      <c r="E38" s="37">
        <f>Kesehatan!E18</f>
        <v>0</v>
      </c>
      <c r="F38" s="37">
        <f>Kesehatan!F18</f>
        <v>0</v>
      </c>
      <c r="G38" s="37" t="e">
        <f>Kesehatan!G18</f>
        <v>#DIV/0!</v>
      </c>
      <c r="H38" s="37">
        <f>Kesehatan!H18</f>
        <v>0</v>
      </c>
      <c r="I38" s="37">
        <f>Kesehatan!I18</f>
        <v>0</v>
      </c>
      <c r="J38" s="37" t="e">
        <f>Kesehatan!J18</f>
        <v>#DIV/0!</v>
      </c>
      <c r="K38" s="37">
        <f>Kesehatan!K18</f>
        <v>0</v>
      </c>
      <c r="L38" s="37">
        <f>Kesehatan!L18</f>
        <v>0</v>
      </c>
      <c r="M38" s="37" t="e">
        <f>Kesehatan!M18</f>
        <v>#DIV/0!</v>
      </c>
      <c r="N38" s="37">
        <f>Kesehatan!N18</f>
        <v>0</v>
      </c>
      <c r="O38" s="37">
        <f>Kesehatan!O18</f>
        <v>0</v>
      </c>
      <c r="P38" s="37" t="e">
        <f>Kesehatan!P18</f>
        <v>#DIV/0!</v>
      </c>
      <c r="Q38" s="37">
        <f>Kesehatan!Q18</f>
        <v>0</v>
      </c>
      <c r="R38" s="37">
        <f>Kesehatan!R18</f>
        <v>0</v>
      </c>
      <c r="S38" s="37" t="e">
        <f>Kesehatan!S18</f>
        <v>#DIV/0!</v>
      </c>
      <c r="T38" s="37">
        <f>Kesehatan!T18</f>
        <v>0</v>
      </c>
      <c r="U38" s="37">
        <f>Kesehatan!U18</f>
        <v>0</v>
      </c>
      <c r="V38" s="37" t="e">
        <f>Kesehatan!V18</f>
        <v>#DIV/0!</v>
      </c>
      <c r="W38" s="37">
        <f>Kesehatan!W18</f>
        <v>0</v>
      </c>
    </row>
    <row r="39" spans="1:23" ht="60" x14ac:dyDescent="0.25">
      <c r="A39" s="31">
        <v>12</v>
      </c>
      <c r="B39" s="10"/>
      <c r="C39" s="37" t="str">
        <f>Kesehatan!C19</f>
        <v>Cakupan pertolongan persalinan oleh tenaga kesehatan yang memiliki kompetensi kebidanan;</v>
      </c>
      <c r="D39" s="37">
        <f>Kesehatan!D19</f>
        <v>0</v>
      </c>
      <c r="E39" s="37">
        <f>Kesehatan!E19</f>
        <v>0</v>
      </c>
      <c r="F39" s="37">
        <f>Kesehatan!F19</f>
        <v>0</v>
      </c>
      <c r="G39" s="37" t="e">
        <f>Kesehatan!G19</f>
        <v>#DIV/0!</v>
      </c>
      <c r="H39" s="37">
        <f>Kesehatan!H19</f>
        <v>0</v>
      </c>
      <c r="I39" s="37">
        <f>Kesehatan!I19</f>
        <v>0</v>
      </c>
      <c r="J39" s="37" t="e">
        <f>Kesehatan!J19</f>
        <v>#DIV/0!</v>
      </c>
      <c r="K39" s="37">
        <f>Kesehatan!K19</f>
        <v>0</v>
      </c>
      <c r="L39" s="37">
        <f>Kesehatan!L19</f>
        <v>0</v>
      </c>
      <c r="M39" s="37" t="e">
        <f>Kesehatan!M19</f>
        <v>#DIV/0!</v>
      </c>
      <c r="N39" s="37">
        <f>Kesehatan!N19</f>
        <v>0</v>
      </c>
      <c r="O39" s="37">
        <f>Kesehatan!O19</f>
        <v>0</v>
      </c>
      <c r="P39" s="37" t="e">
        <f>Kesehatan!P19</f>
        <v>#DIV/0!</v>
      </c>
      <c r="Q39" s="37">
        <f>Kesehatan!Q19</f>
        <v>0</v>
      </c>
      <c r="R39" s="37">
        <f>Kesehatan!R19</f>
        <v>0</v>
      </c>
      <c r="S39" s="37" t="e">
        <f>Kesehatan!S19</f>
        <v>#DIV/0!</v>
      </c>
      <c r="T39" s="37">
        <f>Kesehatan!T19</f>
        <v>0</v>
      </c>
      <c r="U39" s="37">
        <f>Kesehatan!U19</f>
        <v>0</v>
      </c>
      <c r="V39" s="37" t="e">
        <f>Kesehatan!V19</f>
        <v>#DIV/0!</v>
      </c>
      <c r="W39" s="37">
        <f>Kesehatan!W19</f>
        <v>0</v>
      </c>
    </row>
    <row r="40" spans="1:23" ht="45" x14ac:dyDescent="0.25">
      <c r="A40" s="31">
        <v>13</v>
      </c>
      <c r="B40" s="10"/>
      <c r="C40" s="37" t="str">
        <f>Kesehatan!C20</f>
        <v>Cakupan Desa/Kelurahan Universal Child Immunization (UCI);</v>
      </c>
      <c r="D40" s="37">
        <f>Kesehatan!D20</f>
        <v>0</v>
      </c>
      <c r="E40" s="37">
        <f>Kesehatan!E20</f>
        <v>0</v>
      </c>
      <c r="F40" s="37">
        <f>Kesehatan!F20</f>
        <v>0</v>
      </c>
      <c r="G40" s="37" t="e">
        <f>Kesehatan!G20</f>
        <v>#DIV/0!</v>
      </c>
      <c r="H40" s="37">
        <f>Kesehatan!H20</f>
        <v>0</v>
      </c>
      <c r="I40" s="37">
        <f>Kesehatan!I20</f>
        <v>0</v>
      </c>
      <c r="J40" s="37" t="e">
        <f>Kesehatan!J20</f>
        <v>#DIV/0!</v>
      </c>
      <c r="K40" s="37">
        <f>Kesehatan!K20</f>
        <v>0</v>
      </c>
      <c r="L40" s="37">
        <f>Kesehatan!L20</f>
        <v>0</v>
      </c>
      <c r="M40" s="37" t="e">
        <f>Kesehatan!M20</f>
        <v>#DIV/0!</v>
      </c>
      <c r="N40" s="37">
        <f>Kesehatan!N20</f>
        <v>0</v>
      </c>
      <c r="O40" s="37">
        <f>Kesehatan!O20</f>
        <v>0</v>
      </c>
      <c r="P40" s="37" t="e">
        <f>Kesehatan!P20</f>
        <v>#DIV/0!</v>
      </c>
      <c r="Q40" s="37">
        <f>Kesehatan!Q20</f>
        <v>0</v>
      </c>
      <c r="R40" s="37">
        <f>Kesehatan!R20</f>
        <v>0</v>
      </c>
      <c r="S40" s="37" t="e">
        <f>Kesehatan!S20</f>
        <v>#DIV/0!</v>
      </c>
      <c r="T40" s="37">
        <f>Kesehatan!T20</f>
        <v>0</v>
      </c>
      <c r="U40" s="37">
        <f>Kesehatan!U20</f>
        <v>0</v>
      </c>
      <c r="V40" s="37" t="e">
        <f>Kesehatan!V20</f>
        <v>#DIV/0!</v>
      </c>
      <c r="W40" s="37">
        <f>Kesehatan!W20</f>
        <v>0</v>
      </c>
    </row>
    <row r="41" spans="1:23" ht="30" x14ac:dyDescent="0.25">
      <c r="A41" s="31">
        <v>14</v>
      </c>
      <c r="B41" s="10"/>
      <c r="C41" s="37" t="str">
        <f>Kesehatan!C21</f>
        <v>Ckupan balita gizi buruk mendapat perawatan;</v>
      </c>
      <c r="D41" s="37">
        <f>Kesehatan!D21</f>
        <v>0</v>
      </c>
      <c r="E41" s="37">
        <f>Kesehatan!E21</f>
        <v>0</v>
      </c>
      <c r="F41" s="37">
        <f>Kesehatan!F21</f>
        <v>0</v>
      </c>
      <c r="G41" s="37" t="e">
        <f>Kesehatan!G21</f>
        <v>#DIV/0!</v>
      </c>
      <c r="H41" s="37">
        <f>Kesehatan!H21</f>
        <v>0</v>
      </c>
      <c r="I41" s="37">
        <f>Kesehatan!I21</f>
        <v>0</v>
      </c>
      <c r="J41" s="37" t="e">
        <f>Kesehatan!J21</f>
        <v>#DIV/0!</v>
      </c>
      <c r="K41" s="37">
        <f>Kesehatan!K21</f>
        <v>0</v>
      </c>
      <c r="L41" s="37">
        <f>Kesehatan!L21</f>
        <v>0</v>
      </c>
      <c r="M41" s="37" t="e">
        <f>Kesehatan!M21</f>
        <v>#DIV/0!</v>
      </c>
      <c r="N41" s="37">
        <f>Kesehatan!N21</f>
        <v>0</v>
      </c>
      <c r="O41" s="37">
        <f>Kesehatan!O21</f>
        <v>0</v>
      </c>
      <c r="P41" s="37" t="e">
        <f>Kesehatan!P21</f>
        <v>#DIV/0!</v>
      </c>
      <c r="Q41" s="37">
        <f>Kesehatan!Q21</f>
        <v>0</v>
      </c>
      <c r="R41" s="37">
        <f>Kesehatan!R21</f>
        <v>0</v>
      </c>
      <c r="S41" s="37" t="e">
        <f>Kesehatan!S21</f>
        <v>#DIV/0!</v>
      </c>
      <c r="T41" s="37">
        <f>Kesehatan!T21</f>
        <v>0</v>
      </c>
      <c r="U41" s="37">
        <f>Kesehatan!U21</f>
        <v>0</v>
      </c>
      <c r="V41" s="37" t="e">
        <f>Kesehatan!V21</f>
        <v>#DIV/0!</v>
      </c>
      <c r="W41" s="37">
        <f>Kesehatan!W21</f>
        <v>0</v>
      </c>
    </row>
    <row r="42" spans="1:23" ht="90" x14ac:dyDescent="0.25">
      <c r="A42" s="31">
        <v>15</v>
      </c>
      <c r="B42" s="10"/>
      <c r="C42" s="37" t="str">
        <f>Kesehatan!C22</f>
        <v>Proporsi penduduk dengan asupan kalori di bawah tingkat konsumsi minimum (standar yang digunakan Indonesia 2.100 Kkal/kapita/hari);</v>
      </c>
      <c r="D42" s="37">
        <f>Kesehatan!D22</f>
        <v>0</v>
      </c>
      <c r="E42" s="37">
        <f>Kesehatan!E22</f>
        <v>0</v>
      </c>
      <c r="F42" s="37">
        <f>Kesehatan!F22</f>
        <v>0</v>
      </c>
      <c r="G42" s="37" t="e">
        <f>Kesehatan!G22</f>
        <v>#DIV/0!</v>
      </c>
      <c r="H42" s="37">
        <f>Kesehatan!H22</f>
        <v>0</v>
      </c>
      <c r="I42" s="37">
        <f>Kesehatan!I22</f>
        <v>0</v>
      </c>
      <c r="J42" s="37" t="e">
        <f>Kesehatan!J22</f>
        <v>#DIV/0!</v>
      </c>
      <c r="K42" s="37">
        <f>Kesehatan!K22</f>
        <v>0</v>
      </c>
      <c r="L42" s="37">
        <f>Kesehatan!L22</f>
        <v>0</v>
      </c>
      <c r="M42" s="37" t="e">
        <f>Kesehatan!M22</f>
        <v>#DIV/0!</v>
      </c>
      <c r="N42" s="37">
        <f>Kesehatan!N22</f>
        <v>0</v>
      </c>
      <c r="O42" s="37">
        <f>Kesehatan!O22</f>
        <v>0</v>
      </c>
      <c r="P42" s="37" t="e">
        <f>Kesehatan!P22</f>
        <v>#DIV/0!</v>
      </c>
      <c r="Q42" s="37">
        <f>Kesehatan!Q22</f>
        <v>0</v>
      </c>
      <c r="R42" s="37">
        <f>Kesehatan!R22</f>
        <v>0</v>
      </c>
      <c r="S42" s="37" t="e">
        <f>Kesehatan!S22</f>
        <v>#DIV/0!</v>
      </c>
      <c r="T42" s="37">
        <f>Kesehatan!T22</f>
        <v>0</v>
      </c>
      <c r="U42" s="37">
        <f>Kesehatan!U22</f>
        <v>0</v>
      </c>
      <c r="V42" s="37" t="e">
        <f>Kesehatan!V22</f>
        <v>#DIV/0!</v>
      </c>
      <c r="W42" s="37">
        <f>Kesehatan!W22</f>
        <v>0</v>
      </c>
    </row>
    <row r="43" spans="1:23" ht="45" x14ac:dyDescent="0.25">
      <c r="A43" s="31">
        <v>16</v>
      </c>
      <c r="B43" s="10"/>
      <c r="C43" s="37" t="str">
        <f>Kesehatan!C23</f>
        <v>Persentase anak usia 1 tahun yang diimunisasi campak;</v>
      </c>
      <c r="D43" s="37">
        <f>Kesehatan!D23</f>
        <v>0</v>
      </c>
      <c r="E43" s="37">
        <f>Kesehatan!E23</f>
        <v>0</v>
      </c>
      <c r="F43" s="37">
        <f>Kesehatan!F23</f>
        <v>0</v>
      </c>
      <c r="G43" s="37" t="e">
        <f>Kesehatan!G23</f>
        <v>#DIV/0!</v>
      </c>
      <c r="H43" s="37">
        <f>Kesehatan!H23</f>
        <v>0</v>
      </c>
      <c r="I43" s="37">
        <f>Kesehatan!I23</f>
        <v>0</v>
      </c>
      <c r="J43" s="37" t="e">
        <f>Kesehatan!J23</f>
        <v>#DIV/0!</v>
      </c>
      <c r="K43" s="37">
        <f>Kesehatan!K23</f>
        <v>0</v>
      </c>
      <c r="L43" s="37">
        <f>Kesehatan!L23</f>
        <v>0</v>
      </c>
      <c r="M43" s="37" t="e">
        <f>Kesehatan!M23</f>
        <v>#DIV/0!</v>
      </c>
      <c r="N43" s="37">
        <f>Kesehatan!N23</f>
        <v>0</v>
      </c>
      <c r="O43" s="37">
        <f>Kesehatan!O23</f>
        <v>0</v>
      </c>
      <c r="P43" s="37" t="e">
        <f>Kesehatan!P23</f>
        <v>#DIV/0!</v>
      </c>
      <c r="Q43" s="37">
        <f>Kesehatan!Q23</f>
        <v>0</v>
      </c>
      <c r="R43" s="37">
        <f>Kesehatan!R23</f>
        <v>0</v>
      </c>
      <c r="S43" s="37" t="e">
        <f>Kesehatan!S23</f>
        <v>#DIV/0!</v>
      </c>
      <c r="T43" s="37">
        <f>Kesehatan!T23</f>
        <v>0</v>
      </c>
      <c r="U43" s="37">
        <f>Kesehatan!U23</f>
        <v>0</v>
      </c>
      <c r="V43" s="37" t="e">
        <f>Kesehatan!V23</f>
        <v>#DIV/0!</v>
      </c>
      <c r="W43" s="37">
        <f>Kesehatan!W23</f>
        <v>0</v>
      </c>
    </row>
    <row r="44" spans="1:23" ht="30" x14ac:dyDescent="0.25">
      <c r="A44" s="31">
        <v>17</v>
      </c>
      <c r="B44" s="10"/>
      <c r="C44" s="37" t="str">
        <f>Kesehatan!C24</f>
        <v>Non Polio AFP rate per 100.000 penduduk;</v>
      </c>
      <c r="D44" s="37">
        <f>Kesehatan!D24</f>
        <v>0</v>
      </c>
      <c r="E44" s="37">
        <f>Kesehatan!E24</f>
        <v>0</v>
      </c>
      <c r="F44" s="37">
        <f>Kesehatan!F24</f>
        <v>0</v>
      </c>
      <c r="G44" s="37" t="e">
        <f>Kesehatan!G24</f>
        <v>#DIV/0!</v>
      </c>
      <c r="H44" s="37">
        <f>Kesehatan!H24</f>
        <v>0</v>
      </c>
      <c r="I44" s="37">
        <f>Kesehatan!I24</f>
        <v>0</v>
      </c>
      <c r="J44" s="37" t="e">
        <f>Kesehatan!J24</f>
        <v>#DIV/0!</v>
      </c>
      <c r="K44" s="37">
        <f>Kesehatan!K24</f>
        <v>0</v>
      </c>
      <c r="L44" s="37">
        <f>Kesehatan!L24</f>
        <v>0</v>
      </c>
      <c r="M44" s="37" t="e">
        <f>Kesehatan!M24</f>
        <v>#DIV/0!</v>
      </c>
      <c r="N44" s="37">
        <f>Kesehatan!N24</f>
        <v>0</v>
      </c>
      <c r="O44" s="37">
        <f>Kesehatan!O24</f>
        <v>0</v>
      </c>
      <c r="P44" s="37" t="e">
        <f>Kesehatan!P24</f>
        <v>#DIV/0!</v>
      </c>
      <c r="Q44" s="37">
        <f>Kesehatan!Q24</f>
        <v>0</v>
      </c>
      <c r="R44" s="37">
        <f>Kesehatan!R24</f>
        <v>0</v>
      </c>
      <c r="S44" s="37" t="e">
        <f>Kesehatan!S24</f>
        <v>#DIV/0!</v>
      </c>
      <c r="T44" s="37">
        <f>Kesehatan!T24</f>
        <v>0</v>
      </c>
      <c r="U44" s="37">
        <f>Kesehatan!U24</f>
        <v>0</v>
      </c>
      <c r="V44" s="37" t="e">
        <f>Kesehatan!V24</f>
        <v>#DIV/0!</v>
      </c>
      <c r="W44" s="37">
        <f>Kesehatan!W24</f>
        <v>0</v>
      </c>
    </row>
    <row r="45" spans="1:23" ht="45" x14ac:dyDescent="0.25">
      <c r="A45" s="31">
        <v>18</v>
      </c>
      <c r="B45" s="10"/>
      <c r="C45" s="37" t="str">
        <f>Kesehatan!C25</f>
        <v>Cakupan balita pneumonia yang ditangani;</v>
      </c>
      <c r="D45" s="37">
        <f>Kesehatan!D25</f>
        <v>0</v>
      </c>
      <c r="E45" s="37">
        <f>Kesehatan!E25</f>
        <v>0</v>
      </c>
      <c r="F45" s="37">
        <f>Kesehatan!F25</f>
        <v>0</v>
      </c>
      <c r="G45" s="37" t="e">
        <f>Kesehatan!G25</f>
        <v>#DIV/0!</v>
      </c>
      <c r="H45" s="37">
        <f>Kesehatan!H25</f>
        <v>0</v>
      </c>
      <c r="I45" s="37">
        <f>Kesehatan!I25</f>
        <v>0</v>
      </c>
      <c r="J45" s="37" t="e">
        <f>Kesehatan!J25</f>
        <v>#DIV/0!</v>
      </c>
      <c r="K45" s="37">
        <f>Kesehatan!K25</f>
        <v>0</v>
      </c>
      <c r="L45" s="37">
        <f>Kesehatan!L25</f>
        <v>0</v>
      </c>
      <c r="M45" s="37" t="e">
        <f>Kesehatan!M25</f>
        <v>#DIV/0!</v>
      </c>
      <c r="N45" s="37">
        <f>Kesehatan!N25</f>
        <v>0</v>
      </c>
      <c r="O45" s="37">
        <f>Kesehatan!O25</f>
        <v>0</v>
      </c>
      <c r="P45" s="37" t="e">
        <f>Kesehatan!P25</f>
        <v>#DIV/0!</v>
      </c>
      <c r="Q45" s="37">
        <f>Kesehatan!Q25</f>
        <v>0</v>
      </c>
      <c r="R45" s="37">
        <f>Kesehatan!R25</f>
        <v>0</v>
      </c>
      <c r="S45" s="37" t="e">
        <f>Kesehatan!S25</f>
        <v>#DIV/0!</v>
      </c>
      <c r="T45" s="37">
        <f>Kesehatan!T25</f>
        <v>0</v>
      </c>
      <c r="U45" s="37">
        <f>Kesehatan!U25</f>
        <v>0</v>
      </c>
      <c r="V45" s="37" t="e">
        <f>Kesehatan!V25</f>
        <v>#DIV/0!</v>
      </c>
      <c r="W45" s="37">
        <f>Kesehatan!W25</f>
        <v>0</v>
      </c>
    </row>
    <row r="46" spans="1:23" ht="45" x14ac:dyDescent="0.25">
      <c r="A46" s="31">
        <v>19</v>
      </c>
      <c r="B46" s="10"/>
      <c r="C46" s="37" t="str">
        <f>Kesehatan!C26</f>
        <v>Cakupan penemuan dan penanganan penderita penyakit TBC BTA;</v>
      </c>
      <c r="D46" s="37">
        <f>Kesehatan!D26</f>
        <v>0</v>
      </c>
      <c r="E46" s="37">
        <f>Kesehatan!E26</f>
        <v>0</v>
      </c>
      <c r="F46" s="37">
        <f>Kesehatan!F26</f>
        <v>0</v>
      </c>
      <c r="G46" s="37" t="e">
        <f>Kesehatan!G26</f>
        <v>#DIV/0!</v>
      </c>
      <c r="H46" s="37">
        <f>Kesehatan!H26</f>
        <v>0</v>
      </c>
      <c r="I46" s="37">
        <f>Kesehatan!I26</f>
        <v>0</v>
      </c>
      <c r="J46" s="37" t="e">
        <f>Kesehatan!J26</f>
        <v>#DIV/0!</v>
      </c>
      <c r="K46" s="37">
        <f>Kesehatan!K26</f>
        <v>0</v>
      </c>
      <c r="L46" s="37">
        <f>Kesehatan!L26</f>
        <v>0</v>
      </c>
      <c r="M46" s="37" t="e">
        <f>Kesehatan!M26</f>
        <v>#DIV/0!</v>
      </c>
      <c r="N46" s="37">
        <f>Kesehatan!N26</f>
        <v>0</v>
      </c>
      <c r="O46" s="37">
        <f>Kesehatan!O26</f>
        <v>0</v>
      </c>
      <c r="P46" s="37" t="e">
        <f>Kesehatan!P26</f>
        <v>#DIV/0!</v>
      </c>
      <c r="Q46" s="37">
        <f>Kesehatan!Q26</f>
        <v>0</v>
      </c>
      <c r="R46" s="37">
        <f>Kesehatan!R26</f>
        <v>0</v>
      </c>
      <c r="S46" s="37" t="e">
        <f>Kesehatan!S26</f>
        <v>#DIV/0!</v>
      </c>
      <c r="T46" s="37">
        <f>Kesehatan!T26</f>
        <v>0</v>
      </c>
      <c r="U46" s="37">
        <f>Kesehatan!U26</f>
        <v>0</v>
      </c>
      <c r="V46" s="37" t="e">
        <f>Kesehatan!V26</f>
        <v>#DIV/0!</v>
      </c>
      <c r="W46" s="37">
        <f>Kesehatan!W26</f>
        <v>0</v>
      </c>
    </row>
    <row r="47" spans="1:23" ht="45" x14ac:dyDescent="0.25">
      <c r="A47" s="31">
        <v>20</v>
      </c>
      <c r="B47" s="10"/>
      <c r="C47" s="37" t="str">
        <f>Kesehatan!C27</f>
        <v>Tingkat prevalensi Tuberkulosis (per 100.000 penduduk);</v>
      </c>
      <c r="D47" s="37">
        <f>Kesehatan!D27</f>
        <v>0</v>
      </c>
      <c r="E47" s="37">
        <f>Kesehatan!E27</f>
        <v>0</v>
      </c>
      <c r="F47" s="37">
        <f>Kesehatan!F27</f>
        <v>0</v>
      </c>
      <c r="G47" s="37" t="e">
        <f>Kesehatan!G27</f>
        <v>#DIV/0!</v>
      </c>
      <c r="H47" s="37">
        <f>Kesehatan!H27</f>
        <v>0</v>
      </c>
      <c r="I47" s="37">
        <f>Kesehatan!I27</f>
        <v>0</v>
      </c>
      <c r="J47" s="37" t="e">
        <f>Kesehatan!J27</f>
        <v>#DIV/0!</v>
      </c>
      <c r="K47" s="37">
        <f>Kesehatan!K27</f>
        <v>0</v>
      </c>
      <c r="L47" s="37">
        <f>Kesehatan!L27</f>
        <v>0</v>
      </c>
      <c r="M47" s="37" t="e">
        <f>Kesehatan!M27</f>
        <v>#DIV/0!</v>
      </c>
      <c r="N47" s="37">
        <f>Kesehatan!N27</f>
        <v>0</v>
      </c>
      <c r="O47" s="37">
        <f>Kesehatan!O27</f>
        <v>0</v>
      </c>
      <c r="P47" s="37" t="e">
        <f>Kesehatan!P27</f>
        <v>#DIV/0!</v>
      </c>
      <c r="Q47" s="37">
        <f>Kesehatan!Q27</f>
        <v>0</v>
      </c>
      <c r="R47" s="37">
        <f>Kesehatan!R27</f>
        <v>0</v>
      </c>
      <c r="S47" s="37" t="e">
        <f>Kesehatan!S27</f>
        <v>#DIV/0!</v>
      </c>
      <c r="T47" s="37">
        <f>Kesehatan!T27</f>
        <v>0</v>
      </c>
      <c r="U47" s="37">
        <f>Kesehatan!U27</f>
        <v>0</v>
      </c>
      <c r="V47" s="37" t="e">
        <f>Kesehatan!V27</f>
        <v>#DIV/0!</v>
      </c>
      <c r="W47" s="37">
        <f>Kesehatan!W27</f>
        <v>0</v>
      </c>
    </row>
    <row r="48" spans="1:23" ht="45" x14ac:dyDescent="0.25">
      <c r="A48" s="31">
        <v>21</v>
      </c>
      <c r="B48" s="10"/>
      <c r="C48" s="37" t="str">
        <f>Kesehatan!C28</f>
        <v>Tingkat kematian karena Tuberkulosis (per 100.000 penduduk);</v>
      </c>
      <c r="D48" s="37">
        <f>Kesehatan!D28</f>
        <v>0</v>
      </c>
      <c r="E48" s="37">
        <f>Kesehatan!E28</f>
        <v>0</v>
      </c>
      <c r="F48" s="37">
        <f>Kesehatan!F28</f>
        <v>0</v>
      </c>
      <c r="G48" s="37" t="e">
        <f>Kesehatan!G28</f>
        <v>#DIV/0!</v>
      </c>
      <c r="H48" s="37">
        <f>Kesehatan!H28</f>
        <v>0</v>
      </c>
      <c r="I48" s="37">
        <f>Kesehatan!I28</f>
        <v>0</v>
      </c>
      <c r="J48" s="37" t="e">
        <f>Kesehatan!J28</f>
        <v>#DIV/0!</v>
      </c>
      <c r="K48" s="37">
        <f>Kesehatan!K28</f>
        <v>0</v>
      </c>
      <c r="L48" s="37">
        <f>Kesehatan!L28</f>
        <v>0</v>
      </c>
      <c r="M48" s="37" t="e">
        <f>Kesehatan!M28</f>
        <v>#DIV/0!</v>
      </c>
      <c r="N48" s="37">
        <f>Kesehatan!N28</f>
        <v>0</v>
      </c>
      <c r="O48" s="37">
        <f>Kesehatan!O28</f>
        <v>0</v>
      </c>
      <c r="P48" s="37" t="e">
        <f>Kesehatan!P28</f>
        <v>#DIV/0!</v>
      </c>
      <c r="Q48" s="37">
        <f>Kesehatan!Q28</f>
        <v>0</v>
      </c>
      <c r="R48" s="37">
        <f>Kesehatan!R28</f>
        <v>0</v>
      </c>
      <c r="S48" s="37" t="e">
        <f>Kesehatan!S28</f>
        <v>#DIV/0!</v>
      </c>
      <c r="T48" s="37">
        <f>Kesehatan!T28</f>
        <v>0</v>
      </c>
      <c r="U48" s="37">
        <f>Kesehatan!U28</f>
        <v>0</v>
      </c>
      <c r="V48" s="37" t="e">
        <f>Kesehatan!V28</f>
        <v>#DIV/0!</v>
      </c>
      <c r="W48" s="37">
        <f>Kesehatan!W28</f>
        <v>0</v>
      </c>
    </row>
    <row r="49" spans="1:23" ht="60" x14ac:dyDescent="0.25">
      <c r="A49" s="31">
        <v>22</v>
      </c>
      <c r="B49" s="10"/>
      <c r="C49" s="37" t="str">
        <f>Kesehatan!C29</f>
        <v>Proporsi jumlah kasus Tuberkulosis yang terdeteksi dalam program DOTS;</v>
      </c>
      <c r="D49" s="37">
        <f>Kesehatan!D29</f>
        <v>0</v>
      </c>
      <c r="E49" s="37">
        <f>Kesehatan!E29</f>
        <v>0</v>
      </c>
      <c r="F49" s="37">
        <f>Kesehatan!F29</f>
        <v>0</v>
      </c>
      <c r="G49" s="37" t="e">
        <f>Kesehatan!G29</f>
        <v>#DIV/0!</v>
      </c>
      <c r="H49" s="37">
        <f>Kesehatan!H29</f>
        <v>0</v>
      </c>
      <c r="I49" s="37">
        <f>Kesehatan!I29</f>
        <v>0</v>
      </c>
      <c r="J49" s="37" t="e">
        <f>Kesehatan!J29</f>
        <v>#DIV/0!</v>
      </c>
      <c r="K49" s="37">
        <f>Kesehatan!K29</f>
        <v>0</v>
      </c>
      <c r="L49" s="37">
        <f>Kesehatan!L29</f>
        <v>0</v>
      </c>
      <c r="M49" s="37" t="e">
        <f>Kesehatan!M29</f>
        <v>#DIV/0!</v>
      </c>
      <c r="N49" s="37">
        <f>Kesehatan!N29</f>
        <v>0</v>
      </c>
      <c r="O49" s="37">
        <f>Kesehatan!O29</f>
        <v>0</v>
      </c>
      <c r="P49" s="37" t="e">
        <f>Kesehatan!P29</f>
        <v>#DIV/0!</v>
      </c>
      <c r="Q49" s="37">
        <f>Kesehatan!Q29</f>
        <v>0</v>
      </c>
      <c r="R49" s="37">
        <f>Kesehatan!R29</f>
        <v>0</v>
      </c>
      <c r="S49" s="37" t="e">
        <f>Kesehatan!S29</f>
        <v>#DIV/0!</v>
      </c>
      <c r="T49" s="37">
        <f>Kesehatan!T29</f>
        <v>0</v>
      </c>
      <c r="U49" s="37">
        <f>Kesehatan!U29</f>
        <v>0</v>
      </c>
      <c r="V49" s="37" t="e">
        <f>Kesehatan!V29</f>
        <v>#DIV/0!</v>
      </c>
      <c r="W49" s="37">
        <f>Kesehatan!W29</f>
        <v>0</v>
      </c>
    </row>
    <row r="50" spans="1:23" ht="60" x14ac:dyDescent="0.25">
      <c r="A50" s="31">
        <v>23</v>
      </c>
      <c r="B50" s="10"/>
      <c r="C50" s="37" t="str">
        <f>Kesehatan!C30</f>
        <v>Proporsi kasus Tuberkulosis yang diobati dan sembuh dalam program DOTS;</v>
      </c>
      <c r="D50" s="37">
        <f>Kesehatan!D30</f>
        <v>0</v>
      </c>
      <c r="E50" s="37">
        <f>Kesehatan!E30</f>
        <v>0</v>
      </c>
      <c r="F50" s="37">
        <f>Kesehatan!F30</f>
        <v>0</v>
      </c>
      <c r="G50" s="37" t="e">
        <f>Kesehatan!G30</f>
        <v>#DIV/0!</v>
      </c>
      <c r="H50" s="37">
        <f>Kesehatan!H30</f>
        <v>0</v>
      </c>
      <c r="I50" s="37">
        <f>Kesehatan!I30</f>
        <v>0</v>
      </c>
      <c r="J50" s="37" t="e">
        <f>Kesehatan!J30</f>
        <v>#DIV/0!</v>
      </c>
      <c r="K50" s="37">
        <f>Kesehatan!K30</f>
        <v>0</v>
      </c>
      <c r="L50" s="37">
        <f>Kesehatan!L30</f>
        <v>0</v>
      </c>
      <c r="M50" s="37" t="e">
        <f>Kesehatan!M30</f>
        <v>#DIV/0!</v>
      </c>
      <c r="N50" s="37">
        <f>Kesehatan!N30</f>
        <v>0</v>
      </c>
      <c r="O50" s="37">
        <f>Kesehatan!O30</f>
        <v>0</v>
      </c>
      <c r="P50" s="37" t="e">
        <f>Kesehatan!P30</f>
        <v>#DIV/0!</v>
      </c>
      <c r="Q50" s="37">
        <f>Kesehatan!Q30</f>
        <v>0</v>
      </c>
      <c r="R50" s="37">
        <f>Kesehatan!R30</f>
        <v>0</v>
      </c>
      <c r="S50" s="37" t="e">
        <f>Kesehatan!S30</f>
        <v>#DIV/0!</v>
      </c>
      <c r="T50" s="37">
        <f>Kesehatan!T30</f>
        <v>0</v>
      </c>
      <c r="U50" s="37">
        <f>Kesehatan!U30</f>
        <v>0</v>
      </c>
      <c r="V50" s="37" t="e">
        <f>Kesehatan!V30</f>
        <v>#DIV/0!</v>
      </c>
      <c r="W50" s="37">
        <f>Kesehatan!W30</f>
        <v>0</v>
      </c>
    </row>
    <row r="51" spans="1:23" ht="45" x14ac:dyDescent="0.25">
      <c r="A51" s="31">
        <v>24</v>
      </c>
      <c r="B51" s="10"/>
      <c r="C51" s="37" t="str">
        <f>Kesehatan!C31</f>
        <v>Cakupan penemuan dan penanganan penderita penyakit DBD;</v>
      </c>
      <c r="D51" s="37">
        <f>Kesehatan!D31</f>
        <v>0</v>
      </c>
      <c r="E51" s="37">
        <f>Kesehatan!E31</f>
        <v>0</v>
      </c>
      <c r="F51" s="37">
        <f>Kesehatan!F31</f>
        <v>0</v>
      </c>
      <c r="G51" s="37" t="e">
        <f>Kesehatan!G31</f>
        <v>#DIV/0!</v>
      </c>
      <c r="H51" s="37">
        <f>Kesehatan!H31</f>
        <v>0</v>
      </c>
      <c r="I51" s="37">
        <f>Kesehatan!I31</f>
        <v>0</v>
      </c>
      <c r="J51" s="37" t="e">
        <f>Kesehatan!J31</f>
        <v>#DIV/0!</v>
      </c>
      <c r="K51" s="37">
        <f>Kesehatan!K31</f>
        <v>0</v>
      </c>
      <c r="L51" s="37">
        <f>Kesehatan!L31</f>
        <v>0</v>
      </c>
      <c r="M51" s="37" t="e">
        <f>Kesehatan!M31</f>
        <v>#DIV/0!</v>
      </c>
      <c r="N51" s="37">
        <f>Kesehatan!N31</f>
        <v>0</v>
      </c>
      <c r="O51" s="37">
        <f>Kesehatan!O31</f>
        <v>0</v>
      </c>
      <c r="P51" s="37" t="e">
        <f>Kesehatan!P31</f>
        <v>#DIV/0!</v>
      </c>
      <c r="Q51" s="37">
        <f>Kesehatan!Q31</f>
        <v>0</v>
      </c>
      <c r="R51" s="37">
        <f>Kesehatan!R31</f>
        <v>0</v>
      </c>
      <c r="S51" s="37" t="e">
        <f>Kesehatan!S31</f>
        <v>#DIV/0!</v>
      </c>
      <c r="T51" s="37">
        <f>Kesehatan!T31</f>
        <v>0</v>
      </c>
      <c r="U51" s="37">
        <f>Kesehatan!U31</f>
        <v>0</v>
      </c>
      <c r="V51" s="37" t="e">
        <f>Kesehatan!V31</f>
        <v>#DIV/0!</v>
      </c>
      <c r="W51" s="37">
        <f>Kesehatan!W31</f>
        <v>0</v>
      </c>
    </row>
    <row r="52" spans="1:23" ht="30" x14ac:dyDescent="0.25">
      <c r="A52" s="31">
        <v>25</v>
      </c>
      <c r="B52" s="10"/>
      <c r="C52" s="37" t="str">
        <f>Kesehatan!C32</f>
        <v>Penderita diare yang ditangani;</v>
      </c>
      <c r="D52" s="37">
        <f>Kesehatan!D32</f>
        <v>0</v>
      </c>
      <c r="E52" s="37">
        <f>Kesehatan!E32</f>
        <v>0</v>
      </c>
      <c r="F52" s="37">
        <f>Kesehatan!F32</f>
        <v>0</v>
      </c>
      <c r="G52" s="37" t="e">
        <f>Kesehatan!G32</f>
        <v>#DIV/0!</v>
      </c>
      <c r="H52" s="37">
        <f>Kesehatan!H32</f>
        <v>0</v>
      </c>
      <c r="I52" s="37">
        <f>Kesehatan!I32</f>
        <v>0</v>
      </c>
      <c r="J52" s="37" t="e">
        <f>Kesehatan!J32</f>
        <v>#DIV/0!</v>
      </c>
      <c r="K52" s="37">
        <f>Kesehatan!K32</f>
        <v>0</v>
      </c>
      <c r="L52" s="37">
        <f>Kesehatan!L32</f>
        <v>0</v>
      </c>
      <c r="M52" s="37" t="e">
        <f>Kesehatan!M32</f>
        <v>#DIV/0!</v>
      </c>
      <c r="N52" s="37">
        <f>Kesehatan!N32</f>
        <v>0</v>
      </c>
      <c r="O52" s="37">
        <f>Kesehatan!O32</f>
        <v>0</v>
      </c>
      <c r="P52" s="37" t="e">
        <f>Kesehatan!P32</f>
        <v>#DIV/0!</v>
      </c>
      <c r="Q52" s="37">
        <f>Kesehatan!Q32</f>
        <v>0</v>
      </c>
      <c r="R52" s="37">
        <f>Kesehatan!R32</f>
        <v>0</v>
      </c>
      <c r="S52" s="37" t="e">
        <f>Kesehatan!S32</f>
        <v>#DIV/0!</v>
      </c>
      <c r="T52" s="37">
        <f>Kesehatan!T32</f>
        <v>0</v>
      </c>
      <c r="U52" s="37">
        <f>Kesehatan!U32</f>
        <v>0</v>
      </c>
      <c r="V52" s="37" t="e">
        <f>Kesehatan!V32</f>
        <v>#DIV/0!</v>
      </c>
      <c r="W52" s="37">
        <f>Kesehatan!W32</f>
        <v>0</v>
      </c>
    </row>
    <row r="53" spans="1:23" x14ac:dyDescent="0.25">
      <c r="A53" s="31">
        <v>26</v>
      </c>
      <c r="B53" s="10"/>
      <c r="C53" s="37" t="str">
        <f>Kesehatan!C33</f>
        <v>Angka kejadian malaria;</v>
      </c>
      <c r="D53" s="37">
        <f>Kesehatan!D33</f>
        <v>0</v>
      </c>
      <c r="E53" s="37">
        <f>Kesehatan!E33</f>
        <v>0</v>
      </c>
      <c r="F53" s="37">
        <f>Kesehatan!F33</f>
        <v>0</v>
      </c>
      <c r="G53" s="37" t="e">
        <f>Kesehatan!G33</f>
        <v>#DIV/0!</v>
      </c>
      <c r="H53" s="37">
        <f>Kesehatan!H33</f>
        <v>0</v>
      </c>
      <c r="I53" s="37">
        <f>Kesehatan!I33</f>
        <v>0</v>
      </c>
      <c r="J53" s="37" t="e">
        <f>Kesehatan!J33</f>
        <v>#DIV/0!</v>
      </c>
      <c r="K53" s="37">
        <f>Kesehatan!K33</f>
        <v>0</v>
      </c>
      <c r="L53" s="37">
        <f>Kesehatan!L33</f>
        <v>0</v>
      </c>
      <c r="M53" s="37" t="e">
        <f>Kesehatan!M33</f>
        <v>#DIV/0!</v>
      </c>
      <c r="N53" s="37">
        <f>Kesehatan!N33</f>
        <v>0</v>
      </c>
      <c r="O53" s="37">
        <f>Kesehatan!O33</f>
        <v>0</v>
      </c>
      <c r="P53" s="37" t="e">
        <f>Kesehatan!P33</f>
        <v>#DIV/0!</v>
      </c>
      <c r="Q53" s="37">
        <f>Kesehatan!Q33</f>
        <v>0</v>
      </c>
      <c r="R53" s="37">
        <f>Kesehatan!R33</f>
        <v>0</v>
      </c>
      <c r="S53" s="37" t="e">
        <f>Kesehatan!S33</f>
        <v>#DIV/0!</v>
      </c>
      <c r="T53" s="37">
        <f>Kesehatan!T33</f>
        <v>0</v>
      </c>
      <c r="U53" s="37">
        <f>Kesehatan!U33</f>
        <v>0</v>
      </c>
      <c r="V53" s="37" t="e">
        <f>Kesehatan!V33</f>
        <v>#DIV/0!</v>
      </c>
      <c r="W53" s="37">
        <f>Kesehatan!W33</f>
        <v>0</v>
      </c>
    </row>
    <row r="54" spans="1:23" ht="30" x14ac:dyDescent="0.25">
      <c r="A54" s="31">
        <v>27</v>
      </c>
      <c r="B54" s="10"/>
      <c r="C54" s="37" t="str">
        <f>Kesehatan!C34</f>
        <v>Tingkat kematian akibat malaria;</v>
      </c>
      <c r="D54" s="37">
        <f>Kesehatan!D34</f>
        <v>0</v>
      </c>
      <c r="E54" s="37">
        <f>Kesehatan!E34</f>
        <v>0</v>
      </c>
      <c r="F54" s="37">
        <f>Kesehatan!F34</f>
        <v>0</v>
      </c>
      <c r="G54" s="37" t="e">
        <f>Kesehatan!G34</f>
        <v>#DIV/0!</v>
      </c>
      <c r="H54" s="37">
        <f>Kesehatan!H34</f>
        <v>0</v>
      </c>
      <c r="I54" s="37">
        <f>Kesehatan!I34</f>
        <v>0</v>
      </c>
      <c r="J54" s="37" t="e">
        <f>Kesehatan!J34</f>
        <v>#DIV/0!</v>
      </c>
      <c r="K54" s="37">
        <f>Kesehatan!K34</f>
        <v>0</v>
      </c>
      <c r="L54" s="37">
        <f>Kesehatan!L34</f>
        <v>0</v>
      </c>
      <c r="M54" s="37" t="e">
        <f>Kesehatan!M34</f>
        <v>#DIV/0!</v>
      </c>
      <c r="N54" s="37">
        <f>Kesehatan!N34</f>
        <v>0</v>
      </c>
      <c r="O54" s="37">
        <f>Kesehatan!O34</f>
        <v>0</v>
      </c>
      <c r="P54" s="37" t="e">
        <f>Kesehatan!P34</f>
        <v>#DIV/0!</v>
      </c>
      <c r="Q54" s="37">
        <f>Kesehatan!Q34</f>
        <v>0</v>
      </c>
      <c r="R54" s="37">
        <f>Kesehatan!R34</f>
        <v>0</v>
      </c>
      <c r="S54" s="37" t="e">
        <f>Kesehatan!S34</f>
        <v>#DIV/0!</v>
      </c>
      <c r="T54" s="37">
        <f>Kesehatan!T34</f>
        <v>0</v>
      </c>
      <c r="U54" s="37">
        <f>Kesehatan!U34</f>
        <v>0</v>
      </c>
      <c r="V54" s="37" t="e">
        <f>Kesehatan!V34</f>
        <v>#DIV/0!</v>
      </c>
      <c r="W54" s="37">
        <f>Kesehatan!W34</f>
        <v>0</v>
      </c>
    </row>
    <row r="55" spans="1:23" ht="45" x14ac:dyDescent="0.25">
      <c r="A55" s="31">
        <v>28</v>
      </c>
      <c r="B55" s="10"/>
      <c r="C55" s="37" t="str">
        <f>Kesehatan!C35</f>
        <v>Proporsi anak balita yang tidur dengan kelambu berinsektisida;</v>
      </c>
      <c r="D55" s="37">
        <f>Kesehatan!D35</f>
        <v>0</v>
      </c>
      <c r="E55" s="37">
        <f>Kesehatan!E35</f>
        <v>0</v>
      </c>
      <c r="F55" s="37">
        <f>Kesehatan!F35</f>
        <v>0</v>
      </c>
      <c r="G55" s="37" t="e">
        <f>Kesehatan!G35</f>
        <v>#DIV/0!</v>
      </c>
      <c r="H55" s="37">
        <f>Kesehatan!H35</f>
        <v>0</v>
      </c>
      <c r="I55" s="37">
        <f>Kesehatan!I35</f>
        <v>0</v>
      </c>
      <c r="J55" s="37" t="e">
        <f>Kesehatan!J35</f>
        <v>#DIV/0!</v>
      </c>
      <c r="K55" s="37">
        <f>Kesehatan!K35</f>
        <v>0</v>
      </c>
      <c r="L55" s="37">
        <f>Kesehatan!L35</f>
        <v>0</v>
      </c>
      <c r="M55" s="37" t="e">
        <f>Kesehatan!M35</f>
        <v>#DIV/0!</v>
      </c>
      <c r="N55" s="37">
        <f>Kesehatan!N35</f>
        <v>0</v>
      </c>
      <c r="O55" s="37">
        <f>Kesehatan!O35</f>
        <v>0</v>
      </c>
      <c r="P55" s="37" t="e">
        <f>Kesehatan!P35</f>
        <v>#DIV/0!</v>
      </c>
      <c r="Q55" s="37">
        <f>Kesehatan!Q35</f>
        <v>0</v>
      </c>
      <c r="R55" s="37">
        <f>Kesehatan!R35</f>
        <v>0</v>
      </c>
      <c r="S55" s="37" t="e">
        <f>Kesehatan!S35</f>
        <v>#DIV/0!</v>
      </c>
      <c r="T55" s="37">
        <f>Kesehatan!T35</f>
        <v>0</v>
      </c>
      <c r="U55" s="37">
        <f>Kesehatan!U35</f>
        <v>0</v>
      </c>
      <c r="V55" s="37" t="e">
        <f>Kesehatan!V35</f>
        <v>#DIV/0!</v>
      </c>
      <c r="W55" s="37">
        <f>Kesehatan!W35</f>
        <v>0</v>
      </c>
    </row>
    <row r="56" spans="1:23" ht="60" x14ac:dyDescent="0.25">
      <c r="A56" s="31">
        <v>29</v>
      </c>
      <c r="B56" s="10"/>
      <c r="C56" s="37" t="str">
        <f>Kesehatan!C36</f>
        <v>Proporsi anak balita dengan demam yang diobati dengan obat anti malaria yang tepat;</v>
      </c>
      <c r="D56" s="37">
        <f>Kesehatan!D36</f>
        <v>0</v>
      </c>
      <c r="E56" s="37">
        <f>Kesehatan!E36</f>
        <v>0</v>
      </c>
      <c r="F56" s="37">
        <f>Kesehatan!F36</f>
        <v>0</v>
      </c>
      <c r="G56" s="37" t="e">
        <f>Kesehatan!G36</f>
        <v>#DIV/0!</v>
      </c>
      <c r="H56" s="37">
        <f>Kesehatan!H36</f>
        <v>0</v>
      </c>
      <c r="I56" s="37">
        <f>Kesehatan!I36</f>
        <v>0</v>
      </c>
      <c r="J56" s="37" t="e">
        <f>Kesehatan!J36</f>
        <v>#DIV/0!</v>
      </c>
      <c r="K56" s="37">
        <f>Kesehatan!K36</f>
        <v>0</v>
      </c>
      <c r="L56" s="37">
        <f>Kesehatan!L36</f>
        <v>0</v>
      </c>
      <c r="M56" s="37" t="e">
        <f>Kesehatan!M36</f>
        <v>#DIV/0!</v>
      </c>
      <c r="N56" s="37">
        <f>Kesehatan!N36</f>
        <v>0</v>
      </c>
      <c r="O56" s="37">
        <f>Kesehatan!O36</f>
        <v>0</v>
      </c>
      <c r="P56" s="37" t="e">
        <f>Kesehatan!P36</f>
        <v>#DIV/0!</v>
      </c>
      <c r="Q56" s="37">
        <f>Kesehatan!Q36</f>
        <v>0</v>
      </c>
      <c r="R56" s="37">
        <f>Kesehatan!R36</f>
        <v>0</v>
      </c>
      <c r="S56" s="37" t="e">
        <f>Kesehatan!S36</f>
        <v>#DIV/0!</v>
      </c>
      <c r="T56" s="37">
        <f>Kesehatan!T36</f>
        <v>0</v>
      </c>
      <c r="U56" s="37">
        <f>Kesehatan!U36</f>
        <v>0</v>
      </c>
      <c r="V56" s="37" t="e">
        <f>Kesehatan!V36</f>
        <v>#DIV/0!</v>
      </c>
      <c r="W56" s="37">
        <f>Kesehatan!W36</f>
        <v>0</v>
      </c>
    </row>
    <row r="57" spans="1:23" ht="45" x14ac:dyDescent="0.25">
      <c r="A57" s="31">
        <v>30</v>
      </c>
      <c r="B57" s="10"/>
      <c r="C57" s="37" t="str">
        <f>Kesehatan!C37</f>
        <v>Prevalensi HIV/AIDS (persen) dari total populasi;</v>
      </c>
      <c r="D57" s="37">
        <f>Kesehatan!D37</f>
        <v>0</v>
      </c>
      <c r="E57" s="37">
        <f>Kesehatan!E37</f>
        <v>0</v>
      </c>
      <c r="F57" s="37">
        <f>Kesehatan!F37</f>
        <v>0</v>
      </c>
      <c r="G57" s="37" t="e">
        <f>Kesehatan!G37</f>
        <v>#DIV/0!</v>
      </c>
      <c r="H57" s="37">
        <f>Kesehatan!H37</f>
        <v>0</v>
      </c>
      <c r="I57" s="37">
        <f>Kesehatan!I37</f>
        <v>0</v>
      </c>
      <c r="J57" s="37" t="e">
        <f>Kesehatan!J37</f>
        <v>#DIV/0!</v>
      </c>
      <c r="K57" s="37">
        <f>Kesehatan!K37</f>
        <v>0</v>
      </c>
      <c r="L57" s="37">
        <f>Kesehatan!L37</f>
        <v>0</v>
      </c>
      <c r="M57" s="37" t="e">
        <f>Kesehatan!M37</f>
        <v>#DIV/0!</v>
      </c>
      <c r="N57" s="37">
        <f>Kesehatan!N37</f>
        <v>0</v>
      </c>
      <c r="O57" s="37">
        <f>Kesehatan!O37</f>
        <v>0</v>
      </c>
      <c r="P57" s="37" t="e">
        <f>Kesehatan!P37</f>
        <v>#DIV/0!</v>
      </c>
      <c r="Q57" s="37">
        <f>Kesehatan!Q37</f>
        <v>0</v>
      </c>
      <c r="R57" s="37">
        <f>Kesehatan!R37</f>
        <v>0</v>
      </c>
      <c r="S57" s="37" t="e">
        <f>Kesehatan!S37</f>
        <v>#DIV/0!</v>
      </c>
      <c r="T57" s="37">
        <f>Kesehatan!T37</f>
        <v>0</v>
      </c>
      <c r="U57" s="37">
        <f>Kesehatan!U37</f>
        <v>0</v>
      </c>
      <c r="V57" s="37" t="e">
        <f>Kesehatan!V37</f>
        <v>#DIV/0!</v>
      </c>
      <c r="W57" s="37">
        <f>Kesehatan!W37</f>
        <v>0</v>
      </c>
    </row>
    <row r="58" spans="1:23" ht="45" x14ac:dyDescent="0.25">
      <c r="A58" s="31">
        <v>31</v>
      </c>
      <c r="B58" s="10"/>
      <c r="C58" s="37" t="str">
        <f>Kesehatan!C38</f>
        <v>Penggunaan kondom pada hubungan seks beresiko tinggi terakhir;</v>
      </c>
      <c r="D58" s="37">
        <f>Kesehatan!D38</f>
        <v>0</v>
      </c>
      <c r="E58" s="37">
        <f>Kesehatan!E38</f>
        <v>0</v>
      </c>
      <c r="F58" s="37">
        <f>Kesehatan!F38</f>
        <v>0</v>
      </c>
      <c r="G58" s="37" t="e">
        <f>Kesehatan!G38</f>
        <v>#DIV/0!</v>
      </c>
      <c r="H58" s="37">
        <f>Kesehatan!H38</f>
        <v>0</v>
      </c>
      <c r="I58" s="37">
        <f>Kesehatan!I38</f>
        <v>0</v>
      </c>
      <c r="J58" s="37" t="e">
        <f>Kesehatan!J38</f>
        <v>#DIV/0!</v>
      </c>
      <c r="K58" s="37">
        <f>Kesehatan!K38</f>
        <v>0</v>
      </c>
      <c r="L58" s="37">
        <f>Kesehatan!L38</f>
        <v>0</v>
      </c>
      <c r="M58" s="37" t="e">
        <f>Kesehatan!M38</f>
        <v>#DIV/0!</v>
      </c>
      <c r="N58" s="37">
        <f>Kesehatan!N38</f>
        <v>0</v>
      </c>
      <c r="O58" s="37">
        <f>Kesehatan!O38</f>
        <v>0</v>
      </c>
      <c r="P58" s="37" t="e">
        <f>Kesehatan!P38</f>
        <v>#DIV/0!</v>
      </c>
      <c r="Q58" s="37">
        <f>Kesehatan!Q38</f>
        <v>0</v>
      </c>
      <c r="R58" s="37">
        <f>Kesehatan!R38</f>
        <v>0</v>
      </c>
      <c r="S58" s="37" t="e">
        <f>Kesehatan!S38</f>
        <v>#DIV/0!</v>
      </c>
      <c r="T58" s="37">
        <f>Kesehatan!T38</f>
        <v>0</v>
      </c>
      <c r="U58" s="37">
        <f>Kesehatan!U38</f>
        <v>0</v>
      </c>
      <c r="V58" s="37" t="e">
        <f>Kesehatan!V38</f>
        <v>#DIV/0!</v>
      </c>
      <c r="W58" s="37">
        <f>Kesehatan!W38</f>
        <v>0</v>
      </c>
    </row>
    <row r="59" spans="1:23" ht="90" x14ac:dyDescent="0.25">
      <c r="A59" s="31">
        <v>32</v>
      </c>
      <c r="B59" s="10"/>
      <c r="C59" s="37" t="str">
        <f>Kesehatan!C39</f>
        <v>Proporsi jumlah penduduk usia 15-24 tahun yang memiliki pengetahuan komprehensif tentang HIV/AIDS;</v>
      </c>
      <c r="D59" s="37">
        <f>Kesehatan!D39</f>
        <v>0</v>
      </c>
      <c r="E59" s="37">
        <f>Kesehatan!E39</f>
        <v>0</v>
      </c>
      <c r="F59" s="37">
        <f>Kesehatan!F39</f>
        <v>0</v>
      </c>
      <c r="G59" s="37" t="e">
        <f>Kesehatan!G39</f>
        <v>#DIV/0!</v>
      </c>
      <c r="H59" s="37">
        <f>Kesehatan!H39</f>
        <v>0</v>
      </c>
      <c r="I59" s="37">
        <f>Kesehatan!I39</f>
        <v>0</v>
      </c>
      <c r="J59" s="37" t="e">
        <f>Kesehatan!J39</f>
        <v>#DIV/0!</v>
      </c>
      <c r="K59" s="37">
        <f>Kesehatan!K39</f>
        <v>0</v>
      </c>
      <c r="L59" s="37">
        <f>Kesehatan!L39</f>
        <v>0</v>
      </c>
      <c r="M59" s="37" t="e">
        <f>Kesehatan!M39</f>
        <v>#DIV/0!</v>
      </c>
      <c r="N59" s="37">
        <f>Kesehatan!N39</f>
        <v>0</v>
      </c>
      <c r="O59" s="37">
        <f>Kesehatan!O39</f>
        <v>0</v>
      </c>
      <c r="P59" s="37" t="e">
        <f>Kesehatan!P39</f>
        <v>#DIV/0!</v>
      </c>
      <c r="Q59" s="37">
        <f>Kesehatan!Q39</f>
        <v>0</v>
      </c>
      <c r="R59" s="37">
        <f>Kesehatan!R39</f>
        <v>0</v>
      </c>
      <c r="S59" s="37" t="e">
        <f>Kesehatan!S39</f>
        <v>#DIV/0!</v>
      </c>
      <c r="T59" s="37">
        <f>Kesehatan!T39</f>
        <v>0</v>
      </c>
      <c r="U59" s="37">
        <f>Kesehatan!U39</f>
        <v>0</v>
      </c>
      <c r="V59" s="37" t="e">
        <f>Kesehatan!V39</f>
        <v>#DIV/0!</v>
      </c>
      <c r="W59" s="37">
        <f>Kesehatan!W39</f>
        <v>0</v>
      </c>
    </row>
    <row r="60" spans="1:23" ht="45" x14ac:dyDescent="0.25">
      <c r="A60" s="31">
        <v>33</v>
      </c>
      <c r="B60" s="10"/>
      <c r="C60" s="37" t="str">
        <f>Kesehatan!C40</f>
        <v>Cakupan pelayanan kesehatan rujukan pasien masyarakat miskin.</v>
      </c>
      <c r="D60" s="37">
        <f>Kesehatan!D40</f>
        <v>0</v>
      </c>
      <c r="E60" s="37">
        <f>Kesehatan!E40</f>
        <v>0</v>
      </c>
      <c r="F60" s="37">
        <f>Kesehatan!F40</f>
        <v>0</v>
      </c>
      <c r="G60" s="37" t="e">
        <f>Kesehatan!G40</f>
        <v>#DIV/0!</v>
      </c>
      <c r="H60" s="37">
        <f>Kesehatan!H40</f>
        <v>0</v>
      </c>
      <c r="I60" s="37">
        <f>Kesehatan!I40</f>
        <v>0</v>
      </c>
      <c r="J60" s="37" t="e">
        <f>Kesehatan!J40</f>
        <v>#DIV/0!</v>
      </c>
      <c r="K60" s="37">
        <f>Kesehatan!K40</f>
        <v>0</v>
      </c>
      <c r="L60" s="37">
        <f>Kesehatan!L40</f>
        <v>0</v>
      </c>
      <c r="M60" s="37" t="e">
        <f>Kesehatan!M40</f>
        <v>#DIV/0!</v>
      </c>
      <c r="N60" s="37">
        <f>Kesehatan!N40</f>
        <v>0</v>
      </c>
      <c r="O60" s="37">
        <f>Kesehatan!O40</f>
        <v>0</v>
      </c>
      <c r="P60" s="37" t="e">
        <f>Kesehatan!P40</f>
        <v>#DIV/0!</v>
      </c>
      <c r="Q60" s="37">
        <f>Kesehatan!Q40</f>
        <v>0</v>
      </c>
      <c r="R60" s="37">
        <f>Kesehatan!R40</f>
        <v>0</v>
      </c>
      <c r="S60" s="37" t="e">
        <f>Kesehatan!S40</f>
        <v>#DIV/0!</v>
      </c>
      <c r="T60" s="37">
        <f>Kesehatan!T40</f>
        <v>0</v>
      </c>
      <c r="U60" s="37">
        <f>Kesehatan!U40</f>
        <v>0</v>
      </c>
      <c r="V60" s="37" t="e">
        <f>Kesehatan!V40</f>
        <v>#DIV/0!</v>
      </c>
      <c r="W60" s="37">
        <f>Kesehatan!W40</f>
        <v>0</v>
      </c>
    </row>
    <row r="61" spans="1:23" ht="30" x14ac:dyDescent="0.25">
      <c r="A61" s="33"/>
      <c r="B61" s="7" t="s">
        <v>19</v>
      </c>
      <c r="C61" s="12" t="s">
        <v>20</v>
      </c>
      <c r="D61" s="12"/>
      <c r="E61" s="4"/>
      <c r="F61" s="4"/>
      <c r="G61" s="5" t="e">
        <f>AVERAGE(G62,G82)</f>
        <v>#DIV/0!</v>
      </c>
      <c r="H61" s="4"/>
      <c r="I61" s="4"/>
      <c r="J61" s="5" t="e">
        <f>AVERAGE(J62,J82)</f>
        <v>#DIV/0!</v>
      </c>
      <c r="K61" s="4"/>
      <c r="L61" s="4"/>
      <c r="M61" s="5" t="e">
        <f>AVERAGE(M62,M82)</f>
        <v>#DIV/0!</v>
      </c>
      <c r="N61" s="4"/>
      <c r="O61" s="4"/>
      <c r="P61" s="5" t="e">
        <f>AVERAGE(P62,P82)</f>
        <v>#DIV/0!</v>
      </c>
      <c r="Q61" s="4"/>
      <c r="R61" s="4"/>
      <c r="S61" s="5" t="e">
        <f>AVERAGE(S62,S82)</f>
        <v>#DIV/0!</v>
      </c>
      <c r="T61" s="4"/>
      <c r="U61" s="4"/>
      <c r="V61" s="5" t="e">
        <f>AVERAGE(V62,V82)</f>
        <v>#DIV/0!</v>
      </c>
      <c r="W61" s="4"/>
    </row>
    <row r="62" spans="1:23" ht="30" x14ac:dyDescent="0.25">
      <c r="A62" s="33"/>
      <c r="B62" s="6" t="s">
        <v>21</v>
      </c>
      <c r="C62" s="8" t="s">
        <v>22</v>
      </c>
      <c r="D62" s="8"/>
      <c r="E62" s="4"/>
      <c r="F62" s="4"/>
      <c r="G62" s="5" t="e">
        <f>AVERAGE(G63:G81)</f>
        <v>#DIV/0!</v>
      </c>
      <c r="H62" s="4"/>
      <c r="I62" s="4"/>
      <c r="J62" s="5" t="e">
        <f>AVERAGE(J63:J81)</f>
        <v>#DIV/0!</v>
      </c>
      <c r="K62" s="4"/>
      <c r="L62" s="4"/>
      <c r="M62" s="5" t="e">
        <f>AVERAGE(M63:M81)</f>
        <v>#DIV/0!</v>
      </c>
      <c r="N62" s="4"/>
      <c r="O62" s="4"/>
      <c r="P62" s="5" t="e">
        <f>AVERAGE(P63:P81)</f>
        <v>#DIV/0!</v>
      </c>
      <c r="Q62" s="4"/>
      <c r="R62" s="4"/>
      <c r="S62" s="5" t="e">
        <f>AVERAGE(S63:S81)</f>
        <v>#DIV/0!</v>
      </c>
      <c r="T62" s="4"/>
      <c r="U62" s="4"/>
      <c r="V62" s="5" t="e">
        <f>AVERAGE(V63:V81)</f>
        <v>#DIV/0!</v>
      </c>
      <c r="W62" s="4"/>
    </row>
    <row r="63" spans="1:23" ht="30" x14ac:dyDescent="0.25">
      <c r="A63" s="31">
        <v>1</v>
      </c>
      <c r="B63" s="10"/>
      <c r="C63" s="11" t="str">
        <f>PUPR!C9</f>
        <v>proporsi panjang jaringan jalan dalam kondisi baik</v>
      </c>
      <c r="D63" s="11">
        <f>PUPR!D9</f>
        <v>0</v>
      </c>
      <c r="E63" s="11">
        <f>PUPR!E9</f>
        <v>0</v>
      </c>
      <c r="F63" s="11">
        <f>PUPR!F9</f>
        <v>0</v>
      </c>
      <c r="G63" s="11" t="e">
        <f>PUPR!G9</f>
        <v>#DIV/0!</v>
      </c>
      <c r="H63" s="11">
        <f>PUPR!H9</f>
        <v>0</v>
      </c>
      <c r="I63" s="11">
        <f>PUPR!I9</f>
        <v>0</v>
      </c>
      <c r="J63" s="11" t="e">
        <f>PUPR!J9</f>
        <v>#DIV/0!</v>
      </c>
      <c r="K63" s="11">
        <f>PUPR!K9</f>
        <v>0</v>
      </c>
      <c r="L63" s="11">
        <f>PUPR!L9</f>
        <v>0</v>
      </c>
      <c r="M63" s="11" t="e">
        <f>PUPR!M9</f>
        <v>#DIV/0!</v>
      </c>
      <c r="N63" s="11">
        <f>PUPR!N9</f>
        <v>0</v>
      </c>
      <c r="O63" s="11">
        <f>PUPR!O9</f>
        <v>0</v>
      </c>
      <c r="P63" s="11" t="e">
        <f>PUPR!P9</f>
        <v>#DIV/0!</v>
      </c>
      <c r="Q63" s="11">
        <f>PUPR!Q9</f>
        <v>0</v>
      </c>
      <c r="R63" s="11">
        <f>PUPR!R9</f>
        <v>0</v>
      </c>
      <c r="S63" s="11" t="e">
        <f>PUPR!S9</f>
        <v>#DIV/0!</v>
      </c>
      <c r="T63" s="11">
        <f>PUPR!T9</f>
        <v>0</v>
      </c>
      <c r="U63" s="11">
        <f>PUPR!U9</f>
        <v>0</v>
      </c>
      <c r="V63" s="11" t="e">
        <f>PUPR!V9</f>
        <v>#DIV/0!</v>
      </c>
      <c r="W63" s="11">
        <f>PUPR!W9</f>
        <v>0</v>
      </c>
    </row>
    <row r="64" spans="1:23" ht="30" x14ac:dyDescent="0.25">
      <c r="A64" s="31">
        <v>2</v>
      </c>
      <c r="B64" s="10"/>
      <c r="C64" s="11" t="str">
        <f>PUPR!C10</f>
        <v>Rasio panjang Jalan dengan jumlah penduduk</v>
      </c>
      <c r="D64" s="11">
        <f>PUPR!D10</f>
        <v>0</v>
      </c>
      <c r="E64" s="11">
        <f>PUPR!E10</f>
        <v>0</v>
      </c>
      <c r="F64" s="11">
        <f>PUPR!F10</f>
        <v>0</v>
      </c>
      <c r="G64" s="11" t="e">
        <f>PUPR!G10</f>
        <v>#DIV/0!</v>
      </c>
      <c r="H64" s="11">
        <f>PUPR!H10</f>
        <v>0</v>
      </c>
      <c r="I64" s="11">
        <f>PUPR!I10</f>
        <v>0</v>
      </c>
      <c r="J64" s="11" t="e">
        <f>PUPR!J10</f>
        <v>#DIV/0!</v>
      </c>
      <c r="K64" s="11">
        <f>PUPR!K10</f>
        <v>0</v>
      </c>
      <c r="L64" s="11">
        <f>PUPR!L10</f>
        <v>0</v>
      </c>
      <c r="M64" s="11" t="e">
        <f>PUPR!M10</f>
        <v>#DIV/0!</v>
      </c>
      <c r="N64" s="11">
        <f>PUPR!N10</f>
        <v>0</v>
      </c>
      <c r="O64" s="11">
        <f>PUPR!O10</f>
        <v>0</v>
      </c>
      <c r="P64" s="11" t="e">
        <f>PUPR!P10</f>
        <v>#DIV/0!</v>
      </c>
      <c r="Q64" s="11">
        <f>PUPR!Q10</f>
        <v>0</v>
      </c>
      <c r="R64" s="11">
        <f>PUPR!R10</f>
        <v>0</v>
      </c>
      <c r="S64" s="11" t="e">
        <f>PUPR!S10</f>
        <v>#DIV/0!</v>
      </c>
      <c r="T64" s="11">
        <f>PUPR!T10</f>
        <v>0</v>
      </c>
      <c r="U64" s="11">
        <f>PUPR!U10</f>
        <v>0</v>
      </c>
      <c r="V64" s="11" t="e">
        <f>PUPR!V10</f>
        <v>#DIV/0!</v>
      </c>
      <c r="W64" s="11">
        <f>PUPR!W10</f>
        <v>0</v>
      </c>
    </row>
    <row r="65" spans="1:23" ht="60" x14ac:dyDescent="0.25">
      <c r="A65" s="31">
        <v>3</v>
      </c>
      <c r="B65" s="10"/>
      <c r="C65" s="11" t="str">
        <f>PUPR!C11</f>
        <v>Persentase kawasan permukiman yang belum dapat dilalui kendaraan roda 4</v>
      </c>
      <c r="D65" s="11">
        <f>PUPR!D11</f>
        <v>0</v>
      </c>
      <c r="E65" s="11">
        <f>PUPR!E11</f>
        <v>0</v>
      </c>
      <c r="F65" s="11">
        <f>PUPR!F11</f>
        <v>0</v>
      </c>
      <c r="G65" s="11" t="e">
        <f>PUPR!G11</f>
        <v>#DIV/0!</v>
      </c>
      <c r="H65" s="11">
        <f>PUPR!H11</f>
        <v>0</v>
      </c>
      <c r="I65" s="11">
        <f>PUPR!I11</f>
        <v>0</v>
      </c>
      <c r="J65" s="11" t="e">
        <f>PUPR!J11</f>
        <v>#DIV/0!</v>
      </c>
      <c r="K65" s="11">
        <f>PUPR!K11</f>
        <v>0</v>
      </c>
      <c r="L65" s="11">
        <f>PUPR!L11</f>
        <v>0</v>
      </c>
      <c r="M65" s="11" t="e">
        <f>PUPR!M11</f>
        <v>#DIV/0!</v>
      </c>
      <c r="N65" s="11">
        <f>PUPR!N11</f>
        <v>0</v>
      </c>
      <c r="O65" s="11">
        <f>PUPR!O11</f>
        <v>0</v>
      </c>
      <c r="P65" s="11" t="e">
        <f>PUPR!P11</f>
        <v>#DIV/0!</v>
      </c>
      <c r="Q65" s="11">
        <f>PUPR!Q11</f>
        <v>0</v>
      </c>
      <c r="R65" s="11">
        <f>PUPR!R11</f>
        <v>0</v>
      </c>
      <c r="S65" s="11" t="e">
        <f>PUPR!S11</f>
        <v>#DIV/0!</v>
      </c>
      <c r="T65" s="11">
        <f>PUPR!T11</f>
        <v>0</v>
      </c>
      <c r="U65" s="11">
        <f>PUPR!U11</f>
        <v>0</v>
      </c>
      <c r="V65" s="11" t="e">
        <f>PUPR!V11</f>
        <v>#DIV/0!</v>
      </c>
      <c r="W65" s="11">
        <f>PUPR!W11</f>
        <v>0</v>
      </c>
    </row>
    <row r="66" spans="1:23" ht="45" x14ac:dyDescent="0.25">
      <c r="A66" s="31">
        <v>4</v>
      </c>
      <c r="B66" s="10"/>
      <c r="C66" s="11" t="str">
        <f>PUPR!C12</f>
        <v>persentase jalan kabupaten dalam kondisi baik (&gt;40 KM/Jam)</v>
      </c>
      <c r="D66" s="11">
        <f>PUPR!D12</f>
        <v>0</v>
      </c>
      <c r="E66" s="11">
        <f>PUPR!E12</f>
        <v>0</v>
      </c>
      <c r="F66" s="11">
        <f>PUPR!F12</f>
        <v>0</v>
      </c>
      <c r="G66" s="11" t="e">
        <f>PUPR!G12</f>
        <v>#DIV/0!</v>
      </c>
      <c r="H66" s="11">
        <f>PUPR!H12</f>
        <v>0</v>
      </c>
      <c r="I66" s="11">
        <f>PUPR!I12</f>
        <v>0</v>
      </c>
      <c r="J66" s="11" t="e">
        <f>PUPR!J12</f>
        <v>#DIV/0!</v>
      </c>
      <c r="K66" s="11">
        <f>PUPR!K12</f>
        <v>0</v>
      </c>
      <c r="L66" s="11">
        <f>PUPR!L12</f>
        <v>0</v>
      </c>
      <c r="M66" s="11" t="e">
        <f>PUPR!M12</f>
        <v>#DIV/0!</v>
      </c>
      <c r="N66" s="11">
        <f>PUPR!N12</f>
        <v>0</v>
      </c>
      <c r="O66" s="11">
        <f>PUPR!O12</f>
        <v>0</v>
      </c>
      <c r="P66" s="11" t="e">
        <f>PUPR!P12</f>
        <v>#DIV/0!</v>
      </c>
      <c r="Q66" s="11">
        <f>PUPR!Q12</f>
        <v>0</v>
      </c>
      <c r="R66" s="11">
        <f>PUPR!R12</f>
        <v>0</v>
      </c>
      <c r="S66" s="11" t="e">
        <f>PUPR!S12</f>
        <v>#DIV/0!</v>
      </c>
      <c r="T66" s="11">
        <f>PUPR!T12</f>
        <v>0</v>
      </c>
      <c r="U66" s="11">
        <f>PUPR!U12</f>
        <v>0</v>
      </c>
      <c r="V66" s="11" t="e">
        <f>PUPR!V12</f>
        <v>#DIV/0!</v>
      </c>
      <c r="W66" s="11">
        <f>PUPR!W12</f>
        <v>0</v>
      </c>
    </row>
    <row r="67" spans="1:23" ht="75" x14ac:dyDescent="0.25">
      <c r="A67" s="31">
        <v>5</v>
      </c>
      <c r="B67" s="10"/>
      <c r="C67" s="11" t="str">
        <f>PUPR!C13</f>
        <v>persentase jalan yang memiliki trotoar dan drainase/saluran pembuangan air (minimal 1,5 m)</v>
      </c>
      <c r="D67" s="11">
        <f>PUPR!D13</f>
        <v>0</v>
      </c>
      <c r="E67" s="11">
        <f>PUPR!E13</f>
        <v>0</v>
      </c>
      <c r="F67" s="11">
        <f>PUPR!F13</f>
        <v>0</v>
      </c>
      <c r="G67" s="11" t="e">
        <f>PUPR!G13</f>
        <v>#DIV/0!</v>
      </c>
      <c r="H67" s="11">
        <f>PUPR!H13</f>
        <v>0</v>
      </c>
      <c r="I67" s="11">
        <f>PUPR!I13</f>
        <v>0</v>
      </c>
      <c r="J67" s="11" t="e">
        <f>PUPR!J13</f>
        <v>#DIV/0!</v>
      </c>
      <c r="K67" s="11">
        <f>PUPR!K13</f>
        <v>0</v>
      </c>
      <c r="L67" s="11">
        <f>PUPR!L13</f>
        <v>0</v>
      </c>
      <c r="M67" s="11" t="e">
        <f>PUPR!M13</f>
        <v>#DIV/0!</v>
      </c>
      <c r="N67" s="11">
        <f>PUPR!N13</f>
        <v>0</v>
      </c>
      <c r="O67" s="11">
        <f>PUPR!O13</f>
        <v>0</v>
      </c>
      <c r="P67" s="11" t="e">
        <f>PUPR!P13</f>
        <v>#DIV/0!</v>
      </c>
      <c r="Q67" s="11">
        <f>PUPR!Q13</f>
        <v>0</v>
      </c>
      <c r="R67" s="11">
        <f>PUPR!R13</f>
        <v>0</v>
      </c>
      <c r="S67" s="11" t="e">
        <f>PUPR!S13</f>
        <v>#DIV/0!</v>
      </c>
      <c r="T67" s="11">
        <f>PUPR!T13</f>
        <v>0</v>
      </c>
      <c r="U67" s="11">
        <f>PUPR!U13</f>
        <v>0</v>
      </c>
      <c r="V67" s="11" t="e">
        <f>PUPR!V13</f>
        <v>#DIV/0!</v>
      </c>
      <c r="W67" s="11">
        <f>PUPR!W13</f>
        <v>0</v>
      </c>
    </row>
    <row r="68" spans="1:23" ht="60" x14ac:dyDescent="0.25">
      <c r="A68" s="31">
        <v>6</v>
      </c>
      <c r="B68" s="10"/>
      <c r="C68" s="11" t="str">
        <f>PUPR!C14</f>
        <v>persentase sempedan jalan yang dipakai pedagang kaki lima atau bangunan rumah liar</v>
      </c>
      <c r="D68" s="11">
        <f>PUPR!D14</f>
        <v>0</v>
      </c>
      <c r="E68" s="11">
        <f>PUPR!E14</f>
        <v>0</v>
      </c>
      <c r="F68" s="11">
        <f>PUPR!F14</f>
        <v>0</v>
      </c>
      <c r="G68" s="11" t="e">
        <f>PUPR!G14</f>
        <v>#DIV/0!</v>
      </c>
      <c r="H68" s="11">
        <f>PUPR!H14</f>
        <v>0</v>
      </c>
      <c r="I68" s="11">
        <f>PUPR!I14</f>
        <v>0</v>
      </c>
      <c r="J68" s="11" t="e">
        <f>PUPR!J14</f>
        <v>#DIV/0!</v>
      </c>
      <c r="K68" s="11">
        <f>PUPR!K14</f>
        <v>0</v>
      </c>
      <c r="L68" s="11">
        <f>PUPR!L14</f>
        <v>0</v>
      </c>
      <c r="M68" s="11" t="e">
        <f>PUPR!M14</f>
        <v>#DIV/0!</v>
      </c>
      <c r="N68" s="11">
        <f>PUPR!N14</f>
        <v>0</v>
      </c>
      <c r="O68" s="11">
        <f>PUPR!O14</f>
        <v>0</v>
      </c>
      <c r="P68" s="11" t="e">
        <f>PUPR!P14</f>
        <v>#DIV/0!</v>
      </c>
      <c r="Q68" s="11">
        <f>PUPR!Q14</f>
        <v>0</v>
      </c>
      <c r="R68" s="11">
        <f>PUPR!R14</f>
        <v>0</v>
      </c>
      <c r="S68" s="11" t="e">
        <f>PUPR!S14</f>
        <v>#DIV/0!</v>
      </c>
      <c r="T68" s="11">
        <f>PUPR!T14</f>
        <v>0</v>
      </c>
      <c r="U68" s="11">
        <f>PUPR!U14</f>
        <v>0</v>
      </c>
      <c r="V68" s="11" t="e">
        <f>PUPR!V14</f>
        <v>#DIV/0!</v>
      </c>
      <c r="W68" s="11">
        <f>PUPR!W14</f>
        <v>0</v>
      </c>
    </row>
    <row r="69" spans="1:23" ht="30" x14ac:dyDescent="0.25">
      <c r="A69" s="31">
        <v>7</v>
      </c>
      <c r="B69" s="10"/>
      <c r="C69" s="11" t="str">
        <f>PUPR!C15</f>
        <v>persentase rumah tinggal bersanitasi</v>
      </c>
      <c r="D69" s="11">
        <f>PUPR!D15</f>
        <v>0</v>
      </c>
      <c r="E69" s="11">
        <f>PUPR!E15</f>
        <v>0</v>
      </c>
      <c r="F69" s="11">
        <f>PUPR!F15</f>
        <v>0</v>
      </c>
      <c r="G69" s="11" t="e">
        <f>PUPR!G15</f>
        <v>#DIV/0!</v>
      </c>
      <c r="H69" s="11">
        <f>PUPR!H15</f>
        <v>0</v>
      </c>
      <c r="I69" s="11">
        <f>PUPR!I15</f>
        <v>0</v>
      </c>
      <c r="J69" s="11" t="e">
        <f>PUPR!J15</f>
        <v>#DIV/0!</v>
      </c>
      <c r="K69" s="11">
        <f>PUPR!K15</f>
        <v>0</v>
      </c>
      <c r="L69" s="11">
        <f>PUPR!L15</f>
        <v>0</v>
      </c>
      <c r="M69" s="11" t="e">
        <f>PUPR!M15</f>
        <v>#DIV/0!</v>
      </c>
      <c r="N69" s="11">
        <f>PUPR!N15</f>
        <v>0</v>
      </c>
      <c r="O69" s="11">
        <f>PUPR!O15</f>
        <v>0</v>
      </c>
      <c r="P69" s="11" t="e">
        <f>PUPR!P15</f>
        <v>#DIV/0!</v>
      </c>
      <c r="Q69" s="11">
        <f>PUPR!Q15</f>
        <v>0</v>
      </c>
      <c r="R69" s="11">
        <f>PUPR!R15</f>
        <v>0</v>
      </c>
      <c r="S69" s="11" t="e">
        <f>PUPR!S15</f>
        <v>#DIV/0!</v>
      </c>
      <c r="T69" s="11">
        <f>PUPR!T15</f>
        <v>0</v>
      </c>
      <c r="U69" s="11">
        <f>PUPR!U15</f>
        <v>0</v>
      </c>
      <c r="V69" s="11" t="e">
        <f>PUPR!V15</f>
        <v>#DIV/0!</v>
      </c>
      <c r="W69" s="11">
        <f>PUPR!W15</f>
        <v>0</v>
      </c>
    </row>
    <row r="70" spans="1:23" ht="45" x14ac:dyDescent="0.25">
      <c r="A70" s="31">
        <v>8</v>
      </c>
      <c r="B70" s="10"/>
      <c r="C70" s="11" t="str">
        <f>PUPR!C16</f>
        <v>persentase sempedan sungai yang dipakai bangunan liar</v>
      </c>
      <c r="D70" s="11">
        <f>PUPR!D16</f>
        <v>0</v>
      </c>
      <c r="E70" s="11">
        <f>PUPR!E16</f>
        <v>0</v>
      </c>
      <c r="F70" s="11">
        <f>PUPR!F16</f>
        <v>0</v>
      </c>
      <c r="G70" s="11" t="e">
        <f>PUPR!G16</f>
        <v>#DIV/0!</v>
      </c>
      <c r="H70" s="11">
        <f>PUPR!H16</f>
        <v>0</v>
      </c>
      <c r="I70" s="11">
        <f>PUPR!I16</f>
        <v>0</v>
      </c>
      <c r="J70" s="11" t="e">
        <f>PUPR!J16</f>
        <v>#DIV/0!</v>
      </c>
      <c r="K70" s="11">
        <f>PUPR!K16</f>
        <v>0</v>
      </c>
      <c r="L70" s="11">
        <f>PUPR!L16</f>
        <v>0</v>
      </c>
      <c r="M70" s="11" t="e">
        <f>PUPR!M16</f>
        <v>#DIV/0!</v>
      </c>
      <c r="N70" s="11">
        <f>PUPR!N16</f>
        <v>0</v>
      </c>
      <c r="O70" s="11">
        <f>PUPR!O16</f>
        <v>0</v>
      </c>
      <c r="P70" s="11" t="e">
        <f>PUPR!P16</f>
        <v>#DIV/0!</v>
      </c>
      <c r="Q70" s="11">
        <f>PUPR!Q16</f>
        <v>0</v>
      </c>
      <c r="R70" s="11">
        <f>PUPR!R16</f>
        <v>0</v>
      </c>
      <c r="S70" s="11" t="e">
        <f>PUPR!S16</f>
        <v>#DIV/0!</v>
      </c>
      <c r="T70" s="11">
        <f>PUPR!T16</f>
        <v>0</v>
      </c>
      <c r="U70" s="11">
        <f>PUPR!U16</f>
        <v>0</v>
      </c>
      <c r="V70" s="11" t="e">
        <f>PUPR!V16</f>
        <v>#DIV/0!</v>
      </c>
      <c r="W70" s="11">
        <f>PUPR!W16</f>
        <v>0</v>
      </c>
    </row>
    <row r="71" spans="1:23" ht="60" x14ac:dyDescent="0.25">
      <c r="A71" s="31">
        <v>9</v>
      </c>
      <c r="B71" s="10"/>
      <c r="C71" s="11" t="str">
        <f>PUPR!C17</f>
        <v>persentase drainase dalam kondisi baik/pembuangan aliran air tidak tersumbat</v>
      </c>
      <c r="D71" s="11">
        <f>PUPR!D17</f>
        <v>0</v>
      </c>
      <c r="E71" s="11">
        <f>PUPR!E17</f>
        <v>0</v>
      </c>
      <c r="F71" s="11">
        <f>PUPR!F17</f>
        <v>0</v>
      </c>
      <c r="G71" s="11" t="e">
        <f>PUPR!G17</f>
        <v>#DIV/0!</v>
      </c>
      <c r="H71" s="11">
        <f>PUPR!H17</f>
        <v>0</v>
      </c>
      <c r="I71" s="11">
        <f>PUPR!I17</f>
        <v>0</v>
      </c>
      <c r="J71" s="11" t="e">
        <f>PUPR!J17</f>
        <v>#DIV/0!</v>
      </c>
      <c r="K71" s="11">
        <f>PUPR!K17</f>
        <v>0</v>
      </c>
      <c r="L71" s="11">
        <f>PUPR!L17</f>
        <v>0</v>
      </c>
      <c r="M71" s="11" t="e">
        <f>PUPR!M17</f>
        <v>#DIV/0!</v>
      </c>
      <c r="N71" s="11">
        <f>PUPR!N17</f>
        <v>0</v>
      </c>
      <c r="O71" s="11">
        <f>PUPR!O17</f>
        <v>0</v>
      </c>
      <c r="P71" s="11" t="e">
        <f>PUPR!P17</f>
        <v>#DIV/0!</v>
      </c>
      <c r="Q71" s="11">
        <f>PUPR!Q17</f>
        <v>0</v>
      </c>
      <c r="R71" s="11">
        <f>PUPR!R17</f>
        <v>0</v>
      </c>
      <c r="S71" s="11" t="e">
        <f>PUPR!S17</f>
        <v>#DIV/0!</v>
      </c>
      <c r="T71" s="11">
        <f>PUPR!T17</f>
        <v>0</v>
      </c>
      <c r="U71" s="11">
        <f>PUPR!U17</f>
        <v>0</v>
      </c>
      <c r="V71" s="11" t="e">
        <f>PUPR!V17</f>
        <v>#DIV/0!</v>
      </c>
      <c r="W71" s="11">
        <f>PUPR!W17</f>
        <v>0</v>
      </c>
    </row>
    <row r="72" spans="1:23" ht="30" x14ac:dyDescent="0.25">
      <c r="A72" s="31">
        <v>10</v>
      </c>
      <c r="B72" s="10"/>
      <c r="C72" s="11" t="str">
        <f>PUPR!C18</f>
        <v>tidak terjadi genangan &gt;2 kali setahun</v>
      </c>
      <c r="D72" s="11">
        <f>PUPR!D18</f>
        <v>0</v>
      </c>
      <c r="E72" s="11">
        <f>PUPR!E18</f>
        <v>0</v>
      </c>
      <c r="F72" s="11">
        <f>PUPR!F18</f>
        <v>0</v>
      </c>
      <c r="G72" s="11" t="e">
        <f>PUPR!G18</f>
        <v>#DIV/0!</v>
      </c>
      <c r="H72" s="11">
        <f>PUPR!H18</f>
        <v>0</v>
      </c>
      <c r="I72" s="11">
        <f>PUPR!I18</f>
        <v>0</v>
      </c>
      <c r="J72" s="11" t="e">
        <f>PUPR!J18</f>
        <v>#DIV/0!</v>
      </c>
      <c r="K72" s="11">
        <f>PUPR!K18</f>
        <v>0</v>
      </c>
      <c r="L72" s="11">
        <f>PUPR!L18</f>
        <v>0</v>
      </c>
      <c r="M72" s="11" t="e">
        <f>PUPR!M18</f>
        <v>#DIV/0!</v>
      </c>
      <c r="N72" s="11">
        <f>PUPR!N18</f>
        <v>0</v>
      </c>
      <c r="O72" s="11">
        <f>PUPR!O18</f>
        <v>0</v>
      </c>
      <c r="P72" s="11" t="e">
        <f>PUPR!P18</f>
        <v>#DIV/0!</v>
      </c>
      <c r="Q72" s="11">
        <f>PUPR!Q18</f>
        <v>0</v>
      </c>
      <c r="R72" s="11">
        <f>PUPR!R18</f>
        <v>0</v>
      </c>
      <c r="S72" s="11" t="e">
        <f>PUPR!S18</f>
        <v>#DIV/0!</v>
      </c>
      <c r="T72" s="11">
        <f>PUPR!T18</f>
        <v>0</v>
      </c>
      <c r="U72" s="11">
        <f>PUPR!U18</f>
        <v>0</v>
      </c>
      <c r="V72" s="11" t="e">
        <f>PUPR!V18</f>
        <v>#DIV/0!</v>
      </c>
      <c r="W72" s="11">
        <f>PUPR!W18</f>
        <v>0</v>
      </c>
    </row>
    <row r="73" spans="1:23" ht="60" x14ac:dyDescent="0.25">
      <c r="A73" s="31">
        <v>11</v>
      </c>
      <c r="B73" s="10"/>
      <c r="C73" s="11" t="str">
        <f>PUPR!C19</f>
        <v>persentase pembangunan turap diwilayah jalan penghubung dan aliran sungai rawan longsor</v>
      </c>
      <c r="D73" s="11">
        <f>PUPR!D19</f>
        <v>0</v>
      </c>
      <c r="E73" s="11">
        <f>PUPR!E19</f>
        <v>0</v>
      </c>
      <c r="F73" s="11">
        <f>PUPR!F19</f>
        <v>0</v>
      </c>
      <c r="G73" s="11" t="e">
        <f>PUPR!G19</f>
        <v>#DIV/0!</v>
      </c>
      <c r="H73" s="11">
        <f>PUPR!H19</f>
        <v>0</v>
      </c>
      <c r="I73" s="11">
        <f>PUPR!I19</f>
        <v>0</v>
      </c>
      <c r="J73" s="11" t="e">
        <f>PUPR!J19</f>
        <v>#DIV/0!</v>
      </c>
      <c r="K73" s="11">
        <f>PUPR!K19</f>
        <v>0</v>
      </c>
      <c r="L73" s="11">
        <f>PUPR!L19</f>
        <v>0</v>
      </c>
      <c r="M73" s="11" t="e">
        <f>PUPR!M19</f>
        <v>#DIV/0!</v>
      </c>
      <c r="N73" s="11">
        <f>PUPR!N19</f>
        <v>0</v>
      </c>
      <c r="O73" s="11">
        <f>PUPR!O19</f>
        <v>0</v>
      </c>
      <c r="P73" s="11" t="e">
        <f>PUPR!P19</f>
        <v>#DIV/0!</v>
      </c>
      <c r="Q73" s="11">
        <f>PUPR!Q19</f>
        <v>0</v>
      </c>
      <c r="R73" s="11">
        <f>PUPR!R19</f>
        <v>0</v>
      </c>
      <c r="S73" s="11" t="e">
        <f>PUPR!S19</f>
        <v>#DIV/0!</v>
      </c>
      <c r="T73" s="11">
        <f>PUPR!T19</f>
        <v>0</v>
      </c>
      <c r="U73" s="11">
        <f>PUPR!U19</f>
        <v>0</v>
      </c>
      <c r="V73" s="11" t="e">
        <f>PUPR!V19</f>
        <v>#DIV/0!</v>
      </c>
      <c r="W73" s="11">
        <f>PUPR!W19</f>
        <v>0</v>
      </c>
    </row>
    <row r="74" spans="1:23" ht="45" x14ac:dyDescent="0.25">
      <c r="A74" s="31">
        <v>12</v>
      </c>
      <c r="B74" s="10"/>
      <c r="C74" s="11" t="str">
        <f>PUPR!C20</f>
        <v>persentase irigasi kabupaten dalam kondisi baik</v>
      </c>
      <c r="D74" s="11">
        <f>PUPR!D20</f>
        <v>0</v>
      </c>
      <c r="E74" s="11">
        <f>PUPR!E20</f>
        <v>0</v>
      </c>
      <c r="F74" s="11">
        <f>PUPR!F20</f>
        <v>0</v>
      </c>
      <c r="G74" s="11" t="e">
        <f>PUPR!G20</f>
        <v>#DIV/0!</v>
      </c>
      <c r="H74" s="11">
        <f>PUPR!H20</f>
        <v>0</v>
      </c>
      <c r="I74" s="11">
        <f>PUPR!I20</f>
        <v>0</v>
      </c>
      <c r="J74" s="11" t="e">
        <f>PUPR!J20</f>
        <v>#DIV/0!</v>
      </c>
      <c r="K74" s="11">
        <f>PUPR!K20</f>
        <v>0</v>
      </c>
      <c r="L74" s="11">
        <f>PUPR!L20</f>
        <v>0</v>
      </c>
      <c r="M74" s="11" t="e">
        <f>PUPR!M20</f>
        <v>#DIV/0!</v>
      </c>
      <c r="N74" s="11">
        <f>PUPR!N20</f>
        <v>0</v>
      </c>
      <c r="O74" s="11">
        <f>PUPR!O20</f>
        <v>0</v>
      </c>
      <c r="P74" s="11" t="e">
        <f>PUPR!P20</f>
        <v>#DIV/0!</v>
      </c>
      <c r="Q74" s="11">
        <f>PUPR!Q20</f>
        <v>0</v>
      </c>
      <c r="R74" s="11">
        <f>PUPR!R20</f>
        <v>0</v>
      </c>
      <c r="S74" s="11" t="e">
        <f>PUPR!S20</f>
        <v>#DIV/0!</v>
      </c>
      <c r="T74" s="11">
        <f>PUPR!T20</f>
        <v>0</v>
      </c>
      <c r="U74" s="11">
        <f>PUPR!U20</f>
        <v>0</v>
      </c>
      <c r="V74" s="11" t="e">
        <f>PUPR!V20</f>
        <v>#DIV/0!</v>
      </c>
      <c r="W74" s="11">
        <f>PUPR!W20</f>
        <v>0</v>
      </c>
    </row>
    <row r="75" spans="1:23" x14ac:dyDescent="0.25">
      <c r="A75" s="31">
        <v>13</v>
      </c>
      <c r="B75" s="10"/>
      <c r="C75" s="11" t="str">
        <f>PUPR!C21</f>
        <v>rasio jaringan irigasi</v>
      </c>
      <c r="D75" s="11">
        <f>PUPR!D21</f>
        <v>0</v>
      </c>
      <c r="E75" s="11">
        <f>PUPR!E21</f>
        <v>0</v>
      </c>
      <c r="F75" s="11">
        <f>PUPR!F21</f>
        <v>0</v>
      </c>
      <c r="G75" s="11" t="e">
        <f>PUPR!G21</f>
        <v>#DIV/0!</v>
      </c>
      <c r="H75" s="11">
        <f>PUPR!H21</f>
        <v>0</v>
      </c>
      <c r="I75" s="11">
        <f>PUPR!I21</f>
        <v>0</v>
      </c>
      <c r="J75" s="11" t="e">
        <f>PUPR!J21</f>
        <v>#DIV/0!</v>
      </c>
      <c r="K75" s="11">
        <f>PUPR!K21</f>
        <v>0</v>
      </c>
      <c r="L75" s="11">
        <f>PUPR!L21</f>
        <v>0</v>
      </c>
      <c r="M75" s="11" t="e">
        <f>PUPR!M21</f>
        <v>#DIV/0!</v>
      </c>
      <c r="N75" s="11">
        <f>PUPR!N21</f>
        <v>0</v>
      </c>
      <c r="O75" s="11">
        <f>PUPR!O21</f>
        <v>0</v>
      </c>
      <c r="P75" s="11" t="e">
        <f>PUPR!P21</f>
        <v>#DIV/0!</v>
      </c>
      <c r="Q75" s="11">
        <f>PUPR!Q21</f>
        <v>0</v>
      </c>
      <c r="R75" s="11">
        <f>PUPR!R21</f>
        <v>0</v>
      </c>
      <c r="S75" s="11" t="e">
        <f>PUPR!S21</f>
        <v>#DIV/0!</v>
      </c>
      <c r="T75" s="11">
        <f>PUPR!T21</f>
        <v>0</v>
      </c>
      <c r="U75" s="11">
        <f>PUPR!U21</f>
        <v>0</v>
      </c>
      <c r="V75" s="11" t="e">
        <f>PUPR!V21</f>
        <v>#DIV/0!</v>
      </c>
      <c r="W75" s="11">
        <f>PUPR!W21</f>
        <v>0</v>
      </c>
    </row>
    <row r="76" spans="1:23" ht="30" x14ac:dyDescent="0.25">
      <c r="A76" s="31">
        <v>14</v>
      </c>
      <c r="B76" s="10"/>
      <c r="C76" s="11" t="str">
        <f>PUPR!C22</f>
        <v>persentase penduduk berakses air minum</v>
      </c>
      <c r="D76" s="11">
        <f>PUPR!D22</f>
        <v>0</v>
      </c>
      <c r="E76" s="11">
        <f>PUPR!E22</f>
        <v>0</v>
      </c>
      <c r="F76" s="11">
        <f>PUPR!F22</f>
        <v>0</v>
      </c>
      <c r="G76" s="11" t="e">
        <f>PUPR!G22</f>
        <v>#DIV/0!</v>
      </c>
      <c r="H76" s="11">
        <f>PUPR!H22</f>
        <v>0</v>
      </c>
      <c r="I76" s="11">
        <f>PUPR!I22</f>
        <v>0</v>
      </c>
      <c r="J76" s="11" t="e">
        <f>PUPR!J22</f>
        <v>#DIV/0!</v>
      </c>
      <c r="K76" s="11">
        <f>PUPR!K22</f>
        <v>0</v>
      </c>
      <c r="L76" s="11">
        <f>PUPR!L22</f>
        <v>0</v>
      </c>
      <c r="M76" s="11" t="e">
        <f>PUPR!M22</f>
        <v>#DIV/0!</v>
      </c>
      <c r="N76" s="11">
        <f>PUPR!N22</f>
        <v>0</v>
      </c>
      <c r="O76" s="11">
        <f>PUPR!O22</f>
        <v>0</v>
      </c>
      <c r="P76" s="11" t="e">
        <f>PUPR!P22</f>
        <v>#DIV/0!</v>
      </c>
      <c r="Q76" s="11">
        <f>PUPR!Q22</f>
        <v>0</v>
      </c>
      <c r="R76" s="11">
        <f>PUPR!R22</f>
        <v>0</v>
      </c>
      <c r="S76" s="11" t="e">
        <f>PUPR!S22</f>
        <v>#DIV/0!</v>
      </c>
      <c r="T76" s="11">
        <f>PUPR!T22</f>
        <v>0</v>
      </c>
      <c r="U76" s="11">
        <f>PUPR!U22</f>
        <v>0</v>
      </c>
      <c r="V76" s="11" t="e">
        <f>PUPR!V22</f>
        <v>#DIV/0!</v>
      </c>
      <c r="W76" s="11">
        <f>PUPR!W22</f>
        <v>0</v>
      </c>
    </row>
    <row r="77" spans="1:23" ht="75" x14ac:dyDescent="0.25">
      <c r="A77" s="31">
        <v>15</v>
      </c>
      <c r="B77" s="10"/>
      <c r="C77" s="11" t="str">
        <f>PUPR!C23</f>
        <v>proporsi rumah tangga dengan akses berkelanjut terhadap air minum layak,perkotaan dan perdesaan</v>
      </c>
      <c r="D77" s="11">
        <f>PUPR!D23</f>
        <v>0</v>
      </c>
      <c r="E77" s="11">
        <f>PUPR!E23</f>
        <v>0</v>
      </c>
      <c r="F77" s="11">
        <f>PUPR!F23</f>
        <v>0</v>
      </c>
      <c r="G77" s="11" t="e">
        <f>PUPR!G23</f>
        <v>#DIV/0!</v>
      </c>
      <c r="H77" s="11">
        <f>PUPR!H23</f>
        <v>0</v>
      </c>
      <c r="I77" s="11">
        <f>PUPR!I23</f>
        <v>0</v>
      </c>
      <c r="J77" s="11" t="e">
        <f>PUPR!J23</f>
        <v>#DIV/0!</v>
      </c>
      <c r="K77" s="11">
        <f>PUPR!K23</f>
        <v>0</v>
      </c>
      <c r="L77" s="11">
        <f>PUPR!L23</f>
        <v>0</v>
      </c>
      <c r="M77" s="11" t="e">
        <f>PUPR!M23</f>
        <v>#DIV/0!</v>
      </c>
      <c r="N77" s="11">
        <f>PUPR!N23</f>
        <v>0</v>
      </c>
      <c r="O77" s="11">
        <f>PUPR!O23</f>
        <v>0</v>
      </c>
      <c r="P77" s="11" t="e">
        <f>PUPR!P23</f>
        <v>#DIV/0!</v>
      </c>
      <c r="Q77" s="11">
        <f>PUPR!Q23</f>
        <v>0</v>
      </c>
      <c r="R77" s="11">
        <f>PUPR!R23</f>
        <v>0</v>
      </c>
      <c r="S77" s="11" t="e">
        <f>PUPR!S23</f>
        <v>#DIV/0!</v>
      </c>
      <c r="T77" s="11">
        <f>PUPR!T23</f>
        <v>0</v>
      </c>
      <c r="U77" s="11">
        <f>PUPR!U23</f>
        <v>0</v>
      </c>
      <c r="V77" s="11" t="e">
        <f>PUPR!V23</f>
        <v>#DIV/0!</v>
      </c>
      <c r="W77" s="11">
        <f>PUPR!W23</f>
        <v>0</v>
      </c>
    </row>
    <row r="78" spans="1:23" ht="30" x14ac:dyDescent="0.25">
      <c r="A78" s="31">
        <v>16</v>
      </c>
      <c r="B78" s="10"/>
      <c r="C78" s="11" t="str">
        <f>PUPR!C24</f>
        <v>persentase areal kawasan kumuh</v>
      </c>
      <c r="D78" s="11">
        <f>PUPR!D24</f>
        <v>0</v>
      </c>
      <c r="E78" s="11">
        <f>PUPR!E24</f>
        <v>0</v>
      </c>
      <c r="F78" s="11">
        <f>PUPR!F24</f>
        <v>0</v>
      </c>
      <c r="G78" s="11" t="e">
        <f>PUPR!G24</f>
        <v>#DIV/0!</v>
      </c>
      <c r="H78" s="11">
        <f>PUPR!H24</f>
        <v>0</v>
      </c>
      <c r="I78" s="11">
        <f>PUPR!I24</f>
        <v>0</v>
      </c>
      <c r="J78" s="11" t="e">
        <f>PUPR!J24</f>
        <v>#DIV/0!</v>
      </c>
      <c r="K78" s="11">
        <f>PUPR!K24</f>
        <v>0</v>
      </c>
      <c r="L78" s="11">
        <f>PUPR!L24</f>
        <v>0</v>
      </c>
      <c r="M78" s="11" t="e">
        <f>PUPR!M24</f>
        <v>#DIV/0!</v>
      </c>
      <c r="N78" s="11">
        <f>PUPR!N24</f>
        <v>0</v>
      </c>
      <c r="O78" s="11">
        <f>PUPR!O24</f>
        <v>0</v>
      </c>
      <c r="P78" s="11" t="e">
        <f>PUPR!P24</f>
        <v>#DIV/0!</v>
      </c>
      <c r="Q78" s="11">
        <f>PUPR!Q24</f>
        <v>0</v>
      </c>
      <c r="R78" s="11">
        <f>PUPR!R24</f>
        <v>0</v>
      </c>
      <c r="S78" s="11" t="e">
        <f>PUPR!S24</f>
        <v>#DIV/0!</v>
      </c>
      <c r="T78" s="11">
        <f>PUPR!T24</f>
        <v>0</v>
      </c>
      <c r="U78" s="11">
        <f>PUPR!U24</f>
        <v>0</v>
      </c>
      <c r="V78" s="11" t="e">
        <f>PUPR!V24</f>
        <v>#DIV/0!</v>
      </c>
      <c r="W78" s="11">
        <f>PUPR!W24</f>
        <v>0</v>
      </c>
    </row>
    <row r="79" spans="1:23" ht="45" x14ac:dyDescent="0.25">
      <c r="A79" s="31">
        <v>17</v>
      </c>
      <c r="B79" s="10"/>
      <c r="C79" s="11" t="str">
        <f>PUPR!C25</f>
        <v>tersedianya fasilitas pengurangan sampah di perkotaan</v>
      </c>
      <c r="D79" s="11">
        <f>PUPR!D25</f>
        <v>0</v>
      </c>
      <c r="E79" s="11">
        <f>PUPR!E25</f>
        <v>0</v>
      </c>
      <c r="F79" s="11">
        <f>PUPR!F25</f>
        <v>0</v>
      </c>
      <c r="G79" s="11" t="e">
        <f>PUPR!G25</f>
        <v>#DIV/0!</v>
      </c>
      <c r="H79" s="11">
        <f>PUPR!H25</f>
        <v>0</v>
      </c>
      <c r="I79" s="11">
        <f>PUPR!I25</f>
        <v>0</v>
      </c>
      <c r="J79" s="11" t="e">
        <f>PUPR!J25</f>
        <v>#DIV/0!</v>
      </c>
      <c r="K79" s="11">
        <f>PUPR!K25</f>
        <v>0</v>
      </c>
      <c r="L79" s="11">
        <f>PUPR!L25</f>
        <v>0</v>
      </c>
      <c r="M79" s="11" t="e">
        <f>PUPR!M25</f>
        <v>#DIV/0!</v>
      </c>
      <c r="N79" s="11">
        <f>PUPR!N25</f>
        <v>0</v>
      </c>
      <c r="O79" s="11">
        <f>PUPR!O25</f>
        <v>0</v>
      </c>
      <c r="P79" s="11" t="e">
        <f>PUPR!P25</f>
        <v>#DIV/0!</v>
      </c>
      <c r="Q79" s="11">
        <f>PUPR!Q25</f>
        <v>0</v>
      </c>
      <c r="R79" s="11">
        <f>PUPR!R25</f>
        <v>0</v>
      </c>
      <c r="S79" s="11" t="e">
        <f>PUPR!S25</f>
        <v>#DIV/0!</v>
      </c>
      <c r="T79" s="11">
        <f>PUPR!T25</f>
        <v>0</v>
      </c>
      <c r="U79" s="11">
        <f>PUPR!U25</f>
        <v>0</v>
      </c>
      <c r="V79" s="11" t="e">
        <f>PUPR!V25</f>
        <v>#DIV/0!</v>
      </c>
      <c r="W79" s="11">
        <f>PUPR!W25</f>
        <v>0</v>
      </c>
    </row>
    <row r="80" spans="1:23" ht="45" x14ac:dyDescent="0.25">
      <c r="A80" s="31">
        <v>18</v>
      </c>
      <c r="B80" s="10"/>
      <c r="C80" s="11" t="str">
        <f>PUPR!C26</f>
        <v>rasio tempat pemakaman umum per satuan penduduk</v>
      </c>
      <c r="D80" s="11">
        <f>PUPR!D26</f>
        <v>0</v>
      </c>
      <c r="E80" s="11">
        <f>PUPR!E26</f>
        <v>0</v>
      </c>
      <c r="F80" s="11">
        <f>PUPR!F26</f>
        <v>0</v>
      </c>
      <c r="G80" s="11" t="e">
        <f>PUPR!G26</f>
        <v>#DIV/0!</v>
      </c>
      <c r="H80" s="11">
        <f>PUPR!H26</f>
        <v>0</v>
      </c>
      <c r="I80" s="11">
        <f>PUPR!I26</f>
        <v>0</v>
      </c>
      <c r="J80" s="11" t="e">
        <f>PUPR!J26</f>
        <v>#DIV/0!</v>
      </c>
      <c r="K80" s="11">
        <f>PUPR!K26</f>
        <v>0</v>
      </c>
      <c r="L80" s="11">
        <f>PUPR!L26</f>
        <v>0</v>
      </c>
      <c r="M80" s="11" t="e">
        <f>PUPR!M26</f>
        <v>#DIV/0!</v>
      </c>
      <c r="N80" s="11">
        <f>PUPR!N26</f>
        <v>0</v>
      </c>
      <c r="O80" s="11">
        <f>PUPR!O26</f>
        <v>0</v>
      </c>
      <c r="P80" s="11" t="e">
        <f>PUPR!P26</f>
        <v>#DIV/0!</v>
      </c>
      <c r="Q80" s="11">
        <f>PUPR!Q26</f>
        <v>0</v>
      </c>
      <c r="R80" s="11">
        <f>PUPR!R26</f>
        <v>0</v>
      </c>
      <c r="S80" s="11" t="e">
        <f>PUPR!S26</f>
        <v>#DIV/0!</v>
      </c>
      <c r="T80" s="11">
        <f>PUPR!T26</f>
        <v>0</v>
      </c>
      <c r="U80" s="11">
        <f>PUPR!U26</f>
        <v>0</v>
      </c>
      <c r="V80" s="11" t="e">
        <f>PUPR!V26</f>
        <v>#DIV/0!</v>
      </c>
      <c r="W80" s="11">
        <f>PUPR!W26</f>
        <v>0</v>
      </c>
    </row>
    <row r="81" spans="1:23" ht="30" x14ac:dyDescent="0.25">
      <c r="A81" s="31">
        <v>19</v>
      </c>
      <c r="B81" s="10"/>
      <c r="C81" s="11" t="str">
        <f>PUPR!C27</f>
        <v>rasio tempat ibadah persatuan penduduk</v>
      </c>
      <c r="D81" s="11">
        <f>PUPR!D27</f>
        <v>0</v>
      </c>
      <c r="E81" s="11">
        <f>PUPR!E27</f>
        <v>0</v>
      </c>
      <c r="F81" s="11">
        <f>PUPR!F27</f>
        <v>0</v>
      </c>
      <c r="G81" s="11" t="e">
        <f>PUPR!G27</f>
        <v>#DIV/0!</v>
      </c>
      <c r="H81" s="11">
        <f>PUPR!H27</f>
        <v>0</v>
      </c>
      <c r="I81" s="11">
        <f>PUPR!I27</f>
        <v>0</v>
      </c>
      <c r="J81" s="11" t="e">
        <f>PUPR!J27</f>
        <v>#DIV/0!</v>
      </c>
      <c r="K81" s="11">
        <f>PUPR!K27</f>
        <v>0</v>
      </c>
      <c r="L81" s="11">
        <f>PUPR!L27</f>
        <v>0</v>
      </c>
      <c r="M81" s="11" t="e">
        <f>PUPR!M27</f>
        <v>#DIV/0!</v>
      </c>
      <c r="N81" s="11">
        <f>PUPR!N27</f>
        <v>0</v>
      </c>
      <c r="O81" s="11">
        <f>PUPR!O27</f>
        <v>0</v>
      </c>
      <c r="P81" s="11" t="e">
        <f>PUPR!P27</f>
        <v>#DIV/0!</v>
      </c>
      <c r="Q81" s="11">
        <f>PUPR!Q27</f>
        <v>0</v>
      </c>
      <c r="R81" s="11">
        <f>PUPR!R27</f>
        <v>0</v>
      </c>
      <c r="S81" s="11" t="e">
        <f>PUPR!S27</f>
        <v>#DIV/0!</v>
      </c>
      <c r="T81" s="11">
        <f>PUPR!T27</f>
        <v>0</v>
      </c>
      <c r="U81" s="11">
        <f>PUPR!U27</f>
        <v>0</v>
      </c>
      <c r="V81" s="11" t="e">
        <f>PUPR!V27</f>
        <v>#DIV/0!</v>
      </c>
      <c r="W81" s="11">
        <f>PUPR!W27</f>
        <v>0</v>
      </c>
    </row>
    <row r="82" spans="1:23" ht="30" x14ac:dyDescent="0.25">
      <c r="A82" s="33"/>
      <c r="B82" s="6" t="s">
        <v>23</v>
      </c>
      <c r="C82" s="8" t="s">
        <v>24</v>
      </c>
      <c r="D82" s="4"/>
      <c r="E82" s="4"/>
      <c r="F82" s="4"/>
      <c r="G82" s="5" t="e">
        <f>AVERAGE(G83:G88)</f>
        <v>#DIV/0!</v>
      </c>
      <c r="H82" s="4"/>
      <c r="I82" s="4"/>
      <c r="J82" s="5" t="e">
        <f>AVERAGE(J83:J88)</f>
        <v>#DIV/0!</v>
      </c>
      <c r="K82" s="4"/>
      <c r="L82" s="4"/>
      <c r="M82" s="5" t="e">
        <f>AVERAGE(M83:M88)</f>
        <v>#DIV/0!</v>
      </c>
      <c r="N82" s="4"/>
      <c r="O82" s="4"/>
      <c r="P82" s="5" t="e">
        <f>AVERAGE(P83:P88)</f>
        <v>#DIV/0!</v>
      </c>
      <c r="Q82" s="4"/>
      <c r="R82" s="4"/>
      <c r="S82" s="5" t="e">
        <f>AVERAGE(S83:S88)</f>
        <v>#DIV/0!</v>
      </c>
      <c r="T82" s="4"/>
      <c r="U82" s="4"/>
      <c r="V82" s="5" t="e">
        <f>AVERAGE(V83:V88)</f>
        <v>#DIV/0!</v>
      </c>
      <c r="W82" s="4"/>
    </row>
    <row r="83" spans="1:23" ht="45" x14ac:dyDescent="0.25">
      <c r="A83" s="31">
        <v>1</v>
      </c>
      <c r="B83" s="10"/>
      <c r="C83" s="11" t="str">
        <f>PUPR!C29</f>
        <v>Rasio ruang terbuka hijau persatuan luas wilayah ber HPL/HGB</v>
      </c>
      <c r="D83" s="11">
        <f>PUPR!D29</f>
        <v>0</v>
      </c>
      <c r="E83" s="11">
        <f>PUPR!E29</f>
        <v>0</v>
      </c>
      <c r="F83" s="11">
        <f>PUPR!F29</f>
        <v>0</v>
      </c>
      <c r="G83" s="11" t="e">
        <f>PUPR!G29</f>
        <v>#DIV/0!</v>
      </c>
      <c r="H83" s="11">
        <f>PUPR!H29</f>
        <v>0</v>
      </c>
      <c r="I83" s="11">
        <f>PUPR!I29</f>
        <v>0</v>
      </c>
      <c r="J83" s="11" t="e">
        <f>PUPR!J29</f>
        <v>#DIV/0!</v>
      </c>
      <c r="K83" s="11">
        <f>PUPR!K29</f>
        <v>0</v>
      </c>
      <c r="L83" s="11">
        <f>PUPR!L29</f>
        <v>0</v>
      </c>
      <c r="M83" s="11" t="e">
        <f>PUPR!M29</f>
        <v>#DIV/0!</v>
      </c>
      <c r="N83" s="11">
        <f>PUPR!N29</f>
        <v>0</v>
      </c>
      <c r="O83" s="11">
        <f>PUPR!O29</f>
        <v>0</v>
      </c>
      <c r="P83" s="11" t="e">
        <f>PUPR!P29</f>
        <v>#DIV/0!</v>
      </c>
      <c r="Q83" s="11">
        <f>PUPR!Q29</f>
        <v>0</v>
      </c>
      <c r="R83" s="11">
        <f>PUPR!R29</f>
        <v>0</v>
      </c>
      <c r="S83" s="11" t="e">
        <f>PUPR!S29</f>
        <v>#DIV/0!</v>
      </c>
      <c r="T83" s="11">
        <f>PUPR!T29</f>
        <v>0</v>
      </c>
      <c r="U83" s="11">
        <f>PUPR!U29</f>
        <v>0</v>
      </c>
      <c r="V83" s="11" t="e">
        <f>PUPR!V29</f>
        <v>#DIV/0!</v>
      </c>
      <c r="W83" s="11">
        <f>PUPR!W29</f>
        <v>0</v>
      </c>
    </row>
    <row r="84" spans="1:23" ht="45" x14ac:dyDescent="0.25">
      <c r="A84" s="31">
        <v>2</v>
      </c>
      <c r="B84" s="10"/>
      <c r="C84" s="11" t="str">
        <f>PUPR!C30</f>
        <v>luas RTH publik sebesar 20% dari luas wilayah kota/kawasan perkotaan</v>
      </c>
      <c r="D84" s="11">
        <f>PUPR!D30</f>
        <v>0</v>
      </c>
      <c r="E84" s="11">
        <f>PUPR!E30</f>
        <v>0</v>
      </c>
      <c r="F84" s="11">
        <f>PUPR!F30</f>
        <v>0</v>
      </c>
      <c r="G84" s="11" t="e">
        <f>PUPR!G30</f>
        <v>#DIV/0!</v>
      </c>
      <c r="H84" s="11">
        <f>PUPR!H30</f>
        <v>0</v>
      </c>
      <c r="I84" s="11">
        <f>PUPR!I30</f>
        <v>0</v>
      </c>
      <c r="J84" s="11" t="e">
        <f>PUPR!J30</f>
        <v>#DIV/0!</v>
      </c>
      <c r="K84" s="11">
        <f>PUPR!K30</f>
        <v>0</v>
      </c>
      <c r="L84" s="11">
        <f>PUPR!L30</f>
        <v>0</v>
      </c>
      <c r="M84" s="11" t="e">
        <f>PUPR!M30</f>
        <v>#DIV/0!</v>
      </c>
      <c r="N84" s="11">
        <f>PUPR!N30</f>
        <v>0</v>
      </c>
      <c r="O84" s="11">
        <f>PUPR!O30</f>
        <v>0</v>
      </c>
      <c r="P84" s="11" t="e">
        <f>PUPR!P30</f>
        <v>#DIV/0!</v>
      </c>
      <c r="Q84" s="11">
        <f>PUPR!Q30</f>
        <v>0</v>
      </c>
      <c r="R84" s="11">
        <f>PUPR!R30</f>
        <v>0</v>
      </c>
      <c r="S84" s="11" t="e">
        <f>PUPR!S30</f>
        <v>#DIV/0!</v>
      </c>
      <c r="T84" s="11">
        <f>PUPR!T30</f>
        <v>0</v>
      </c>
      <c r="U84" s="11">
        <f>PUPR!U30</f>
        <v>0</v>
      </c>
      <c r="V84" s="11" t="e">
        <f>PUPR!V30</f>
        <v>#DIV/0!</v>
      </c>
      <c r="W84" s="11">
        <f>PUPR!W30</f>
        <v>0</v>
      </c>
    </row>
    <row r="85" spans="1:23" ht="30" x14ac:dyDescent="0.25">
      <c r="A85" s="31">
        <v>3</v>
      </c>
      <c r="B85" s="10"/>
      <c r="C85" s="11" t="str">
        <f>PUPR!C31</f>
        <v>Rasio bangunan ber IMB persatuan bangunan</v>
      </c>
      <c r="D85" s="11">
        <f>PUPR!D31</f>
        <v>0</v>
      </c>
      <c r="E85" s="11">
        <f>PUPR!E31</f>
        <v>0</v>
      </c>
      <c r="F85" s="11">
        <f>PUPR!F31</f>
        <v>0</v>
      </c>
      <c r="G85" s="11" t="e">
        <f>PUPR!G31</f>
        <v>#DIV/0!</v>
      </c>
      <c r="H85" s="11">
        <f>PUPR!H31</f>
        <v>0</v>
      </c>
      <c r="I85" s="11">
        <f>PUPR!I31</f>
        <v>0</v>
      </c>
      <c r="J85" s="11" t="e">
        <f>PUPR!J31</f>
        <v>#DIV/0!</v>
      </c>
      <c r="K85" s="11">
        <f>PUPR!K31</f>
        <v>0</v>
      </c>
      <c r="L85" s="11">
        <f>PUPR!L31</f>
        <v>0</v>
      </c>
      <c r="M85" s="11" t="e">
        <f>PUPR!M31</f>
        <v>#DIV/0!</v>
      </c>
      <c r="N85" s="11">
        <f>PUPR!N31</f>
        <v>0</v>
      </c>
      <c r="O85" s="11">
        <f>PUPR!O31</f>
        <v>0</v>
      </c>
      <c r="P85" s="11" t="e">
        <f>PUPR!P31</f>
        <v>#DIV/0!</v>
      </c>
      <c r="Q85" s="11">
        <f>PUPR!Q31</f>
        <v>0</v>
      </c>
      <c r="R85" s="11">
        <f>PUPR!R31</f>
        <v>0</v>
      </c>
      <c r="S85" s="11" t="e">
        <f>PUPR!S31</f>
        <v>#DIV/0!</v>
      </c>
      <c r="T85" s="11">
        <f>PUPR!T31</f>
        <v>0</v>
      </c>
      <c r="U85" s="11">
        <f>PUPR!U31</f>
        <v>0</v>
      </c>
      <c r="V85" s="11" t="e">
        <f>PUPR!V31</f>
        <v>#DIV/0!</v>
      </c>
      <c r="W85" s="11">
        <f>PUPR!W31</f>
        <v>0</v>
      </c>
    </row>
    <row r="86" spans="1:23" ht="30" x14ac:dyDescent="0.25">
      <c r="A86" s="31">
        <v>4</v>
      </c>
      <c r="B86" s="10"/>
      <c r="C86" s="11" t="str">
        <f>PUPR!C32</f>
        <v>ruang publik yang berubah peruntukannya</v>
      </c>
      <c r="D86" s="11">
        <f>PUPR!D32</f>
        <v>0</v>
      </c>
      <c r="E86" s="11">
        <f>PUPR!E32</f>
        <v>0</v>
      </c>
      <c r="F86" s="11">
        <f>PUPR!F32</f>
        <v>0</v>
      </c>
      <c r="G86" s="11" t="e">
        <f>PUPR!G32</f>
        <v>#DIV/0!</v>
      </c>
      <c r="H86" s="11">
        <f>PUPR!H32</f>
        <v>0</v>
      </c>
      <c r="I86" s="11">
        <f>PUPR!I32</f>
        <v>0</v>
      </c>
      <c r="J86" s="11" t="e">
        <f>PUPR!J32</f>
        <v>#DIV/0!</v>
      </c>
      <c r="K86" s="11">
        <f>PUPR!K32</f>
        <v>0</v>
      </c>
      <c r="L86" s="11">
        <f>PUPR!L32</f>
        <v>0</v>
      </c>
      <c r="M86" s="11" t="e">
        <f>PUPR!M32</f>
        <v>#DIV/0!</v>
      </c>
      <c r="N86" s="11">
        <f>PUPR!N32</f>
        <v>0</v>
      </c>
      <c r="O86" s="11">
        <f>PUPR!O32</f>
        <v>0</v>
      </c>
      <c r="P86" s="11" t="e">
        <f>PUPR!P32</f>
        <v>#DIV/0!</v>
      </c>
      <c r="Q86" s="11">
        <f>PUPR!Q32</f>
        <v>0</v>
      </c>
      <c r="R86" s="11">
        <f>PUPR!R32</f>
        <v>0</v>
      </c>
      <c r="S86" s="11" t="e">
        <f>PUPR!S32</f>
        <v>#DIV/0!</v>
      </c>
      <c r="T86" s="11">
        <f>PUPR!T32</f>
        <v>0</v>
      </c>
      <c r="U86" s="11">
        <f>PUPR!U32</f>
        <v>0</v>
      </c>
      <c r="V86" s="11" t="e">
        <f>PUPR!V32</f>
        <v>#DIV/0!</v>
      </c>
      <c r="W86" s="11">
        <f>PUPR!W32</f>
        <v>0</v>
      </c>
    </row>
    <row r="87" spans="1:23" ht="90" x14ac:dyDescent="0.25">
      <c r="A87" s="31">
        <v>5</v>
      </c>
      <c r="B87" s="10"/>
      <c r="C87" s="11" t="str">
        <f>PUPR!C33</f>
        <v>rasio luas kawasan tertutup pepohonan berdasarkan hasil pemotretan citra satelit dan survei foto udara terhadap luas daratan</v>
      </c>
      <c r="D87" s="11">
        <f>PUPR!D33</f>
        <v>0</v>
      </c>
      <c r="E87" s="11">
        <f>PUPR!E33</f>
        <v>0</v>
      </c>
      <c r="F87" s="11">
        <f>PUPR!F33</f>
        <v>0</v>
      </c>
      <c r="G87" s="11" t="e">
        <f>PUPR!G33</f>
        <v>#DIV/0!</v>
      </c>
      <c r="H87" s="11">
        <f>PUPR!H33</f>
        <v>0</v>
      </c>
      <c r="I87" s="11">
        <f>PUPR!I33</f>
        <v>0</v>
      </c>
      <c r="J87" s="11" t="e">
        <f>PUPR!J33</f>
        <v>#DIV/0!</v>
      </c>
      <c r="K87" s="11">
        <f>PUPR!K33</f>
        <v>0</v>
      </c>
      <c r="L87" s="11">
        <f>PUPR!L33</f>
        <v>0</v>
      </c>
      <c r="M87" s="11" t="e">
        <f>PUPR!M33</f>
        <v>#DIV/0!</v>
      </c>
      <c r="N87" s="11">
        <f>PUPR!N33</f>
        <v>0</v>
      </c>
      <c r="O87" s="11">
        <f>PUPR!O33</f>
        <v>0</v>
      </c>
      <c r="P87" s="11" t="e">
        <f>PUPR!P33</f>
        <v>#DIV/0!</v>
      </c>
      <c r="Q87" s="11">
        <f>PUPR!Q33</f>
        <v>0</v>
      </c>
      <c r="R87" s="11">
        <f>PUPR!R33</f>
        <v>0</v>
      </c>
      <c r="S87" s="11" t="e">
        <f>PUPR!S33</f>
        <v>#DIV/0!</v>
      </c>
      <c r="T87" s="11">
        <f>PUPR!T33</f>
        <v>0</v>
      </c>
      <c r="U87" s="11">
        <f>PUPR!U33</f>
        <v>0</v>
      </c>
      <c r="V87" s="11" t="e">
        <f>PUPR!V33</f>
        <v>#DIV/0!</v>
      </c>
      <c r="W87" s="11">
        <f>PUPR!W33</f>
        <v>0</v>
      </c>
    </row>
    <row r="88" spans="1:23" x14ac:dyDescent="0.25">
      <c r="A88" s="31">
        <v>6</v>
      </c>
      <c r="B88" s="10"/>
      <c r="C88" s="11" t="str">
        <f>PUPR!C34</f>
        <v>ketaatan terhadap RTRW</v>
      </c>
      <c r="D88" s="11">
        <f>PUPR!D34</f>
        <v>0</v>
      </c>
      <c r="E88" s="11">
        <f>PUPR!E34</f>
        <v>0</v>
      </c>
      <c r="F88" s="11">
        <f>PUPR!F34</f>
        <v>0</v>
      </c>
      <c r="G88" s="11" t="e">
        <f>PUPR!G34</f>
        <v>#DIV/0!</v>
      </c>
      <c r="H88" s="11">
        <f>PUPR!H34</f>
        <v>0</v>
      </c>
      <c r="I88" s="11">
        <f>PUPR!I34</f>
        <v>0</v>
      </c>
      <c r="J88" s="11" t="e">
        <f>PUPR!J34</f>
        <v>#DIV/0!</v>
      </c>
      <c r="K88" s="11">
        <f>PUPR!K34</f>
        <v>0</v>
      </c>
      <c r="L88" s="11">
        <f>PUPR!L34</f>
        <v>0</v>
      </c>
      <c r="M88" s="11" t="e">
        <f>PUPR!M34</f>
        <v>#DIV/0!</v>
      </c>
      <c r="N88" s="11">
        <f>PUPR!N34</f>
        <v>0</v>
      </c>
      <c r="O88" s="11">
        <f>PUPR!O34</f>
        <v>0</v>
      </c>
      <c r="P88" s="11" t="e">
        <f>PUPR!P34</f>
        <v>#DIV/0!</v>
      </c>
      <c r="Q88" s="11">
        <f>PUPR!Q34</f>
        <v>0</v>
      </c>
      <c r="R88" s="11">
        <f>PUPR!R34</f>
        <v>0</v>
      </c>
      <c r="S88" s="11" t="e">
        <f>PUPR!S34</f>
        <v>#DIV/0!</v>
      </c>
      <c r="T88" s="11">
        <f>PUPR!T34</f>
        <v>0</v>
      </c>
      <c r="U88" s="11">
        <f>PUPR!U34</f>
        <v>0</v>
      </c>
      <c r="V88" s="11" t="e">
        <f>PUPR!V34</f>
        <v>#DIV/0!</v>
      </c>
      <c r="W88" s="11">
        <f>PUPR!W34</f>
        <v>0</v>
      </c>
    </row>
    <row r="89" spans="1:23" ht="30" x14ac:dyDescent="0.25">
      <c r="A89" s="33"/>
      <c r="B89" s="7" t="s">
        <v>25</v>
      </c>
      <c r="C89" s="12" t="s">
        <v>26</v>
      </c>
      <c r="D89" s="4"/>
      <c r="E89" s="4"/>
      <c r="F89" s="4"/>
      <c r="G89" s="5" t="e">
        <f>AVERAGE(G90:G98)</f>
        <v>#DIV/0!</v>
      </c>
      <c r="H89" s="4"/>
      <c r="I89" s="4"/>
      <c r="J89" s="5" t="e">
        <f>AVERAGE(J90:J98)</f>
        <v>#DIV/0!</v>
      </c>
      <c r="K89" s="4"/>
      <c r="L89" s="4"/>
      <c r="M89" s="5" t="e">
        <f>AVERAGE(M90:M98)</f>
        <v>#DIV/0!</v>
      </c>
      <c r="N89" s="4"/>
      <c r="O89" s="4"/>
      <c r="P89" s="5" t="e">
        <f>AVERAGE(P90:P98)</f>
        <v>#DIV/0!</v>
      </c>
      <c r="Q89" s="4"/>
      <c r="R89" s="4"/>
      <c r="S89" s="5" t="e">
        <f>AVERAGE(S90:S98)</f>
        <v>#DIV/0!</v>
      </c>
      <c r="T89" s="4"/>
      <c r="U89" s="4"/>
      <c r="V89" s="5" t="e">
        <f>AVERAGE(V90:V98)</f>
        <v>#DIV/0!</v>
      </c>
      <c r="W89" s="4"/>
    </row>
    <row r="90" spans="1:23" x14ac:dyDescent="0.25">
      <c r="A90" s="31">
        <v>1</v>
      </c>
      <c r="B90" s="10"/>
      <c r="C90" s="11" t="str">
        <f>'Pera dan KP'!C8</f>
        <v>Rasio rumah layak huni</v>
      </c>
      <c r="D90" s="11">
        <f>'Pera dan KP'!D8</f>
        <v>0</v>
      </c>
      <c r="E90" s="11">
        <f>'Pera dan KP'!E8</f>
        <v>0</v>
      </c>
      <c r="F90" s="11">
        <f>'Pera dan KP'!F8</f>
        <v>0</v>
      </c>
      <c r="G90" s="11" t="e">
        <f>'Pera dan KP'!G8</f>
        <v>#DIV/0!</v>
      </c>
      <c r="H90" s="11">
        <f>'Pera dan KP'!H8</f>
        <v>0</v>
      </c>
      <c r="I90" s="11">
        <f>'Pera dan KP'!I8</f>
        <v>0</v>
      </c>
      <c r="J90" s="11" t="e">
        <f>'Pera dan KP'!J8</f>
        <v>#DIV/0!</v>
      </c>
      <c r="K90" s="11">
        <f>'Pera dan KP'!K8</f>
        <v>0</v>
      </c>
      <c r="L90" s="11">
        <f>'Pera dan KP'!L8</f>
        <v>0</v>
      </c>
      <c r="M90" s="11" t="e">
        <f>'Pera dan KP'!M8</f>
        <v>#DIV/0!</v>
      </c>
      <c r="N90" s="11">
        <f>'Pera dan KP'!N8</f>
        <v>0</v>
      </c>
      <c r="O90" s="11">
        <f>'Pera dan KP'!O8</f>
        <v>0</v>
      </c>
      <c r="P90" s="11" t="e">
        <f>'Pera dan KP'!P8</f>
        <v>#DIV/0!</v>
      </c>
      <c r="Q90" s="11">
        <f>'Pera dan KP'!Q8</f>
        <v>0</v>
      </c>
      <c r="R90" s="11">
        <f>'Pera dan KP'!R8</f>
        <v>0</v>
      </c>
      <c r="S90" s="11" t="e">
        <f>'Pera dan KP'!S8</f>
        <v>#DIV/0!</v>
      </c>
      <c r="T90" s="11">
        <f>'Pera dan KP'!T8</f>
        <v>0</v>
      </c>
      <c r="U90" s="11">
        <f>'Pera dan KP'!U8</f>
        <v>0</v>
      </c>
      <c r="V90" s="11" t="e">
        <f>'Pera dan KP'!V8</f>
        <v>#DIV/0!</v>
      </c>
      <c r="W90" s="11">
        <f>'Pera dan KP'!W8</f>
        <v>0</v>
      </c>
    </row>
    <row r="91" spans="1:23" ht="30" x14ac:dyDescent="0.25">
      <c r="A91" s="31">
        <v>2</v>
      </c>
      <c r="B91" s="10"/>
      <c r="C91" s="11" t="str">
        <f>'Pera dan KP'!C9</f>
        <v>rasio permukiman layak huni</v>
      </c>
      <c r="D91" s="11">
        <f>'Pera dan KP'!D9</f>
        <v>0</v>
      </c>
      <c r="E91" s="11">
        <f>'Pera dan KP'!E9</f>
        <v>0</v>
      </c>
      <c r="F91" s="11">
        <f>'Pera dan KP'!F9</f>
        <v>0</v>
      </c>
      <c r="G91" s="11" t="e">
        <f>'Pera dan KP'!G9</f>
        <v>#DIV/0!</v>
      </c>
      <c r="H91" s="11">
        <f>'Pera dan KP'!H9</f>
        <v>0</v>
      </c>
      <c r="I91" s="11">
        <f>'Pera dan KP'!I9</f>
        <v>0</v>
      </c>
      <c r="J91" s="11" t="e">
        <f>'Pera dan KP'!J9</f>
        <v>#DIV/0!</v>
      </c>
      <c r="K91" s="11">
        <f>'Pera dan KP'!K9</f>
        <v>0</v>
      </c>
      <c r="L91" s="11">
        <f>'Pera dan KP'!L9</f>
        <v>0</v>
      </c>
      <c r="M91" s="11" t="e">
        <f>'Pera dan KP'!M9</f>
        <v>#DIV/0!</v>
      </c>
      <c r="N91" s="11">
        <f>'Pera dan KP'!N9</f>
        <v>0</v>
      </c>
      <c r="O91" s="11">
        <f>'Pera dan KP'!O9</f>
        <v>0</v>
      </c>
      <c r="P91" s="11" t="e">
        <f>'Pera dan KP'!P9</f>
        <v>#DIV/0!</v>
      </c>
      <c r="Q91" s="11">
        <f>'Pera dan KP'!Q9</f>
        <v>0</v>
      </c>
      <c r="R91" s="11">
        <f>'Pera dan KP'!R9</f>
        <v>0</v>
      </c>
      <c r="S91" s="11" t="e">
        <f>'Pera dan KP'!S9</f>
        <v>#DIV/0!</v>
      </c>
      <c r="T91" s="11">
        <f>'Pera dan KP'!T9</f>
        <v>0</v>
      </c>
      <c r="U91" s="11">
        <f>'Pera dan KP'!U9</f>
        <v>0</v>
      </c>
      <c r="V91" s="11" t="e">
        <f>'Pera dan KP'!V9</f>
        <v>#DIV/0!</v>
      </c>
      <c r="W91" s="11">
        <f>'Pera dan KP'!W9</f>
        <v>0</v>
      </c>
    </row>
    <row r="92" spans="1:23" ht="30" x14ac:dyDescent="0.25">
      <c r="A92" s="31">
        <v>3</v>
      </c>
      <c r="B92" s="10"/>
      <c r="C92" s="11" t="str">
        <f>'Pera dan KP'!C10</f>
        <v>cakupan ketersediaan rumah layak huni</v>
      </c>
      <c r="D92" s="11">
        <f>'Pera dan KP'!D10</f>
        <v>0</v>
      </c>
      <c r="E92" s="11">
        <f>'Pera dan KP'!E10</f>
        <v>0</v>
      </c>
      <c r="F92" s="11">
        <f>'Pera dan KP'!F10</f>
        <v>0</v>
      </c>
      <c r="G92" s="11" t="e">
        <f>'Pera dan KP'!G10</f>
        <v>#DIV/0!</v>
      </c>
      <c r="H92" s="11">
        <f>'Pera dan KP'!H10</f>
        <v>0</v>
      </c>
      <c r="I92" s="11">
        <f>'Pera dan KP'!I10</f>
        <v>0</v>
      </c>
      <c r="J92" s="11" t="e">
        <f>'Pera dan KP'!J10</f>
        <v>#DIV/0!</v>
      </c>
      <c r="K92" s="11">
        <f>'Pera dan KP'!K10</f>
        <v>0</v>
      </c>
      <c r="L92" s="11">
        <f>'Pera dan KP'!L10</f>
        <v>0</v>
      </c>
      <c r="M92" s="11" t="e">
        <f>'Pera dan KP'!M10</f>
        <v>#DIV/0!</v>
      </c>
      <c r="N92" s="11">
        <f>'Pera dan KP'!N10</f>
        <v>0</v>
      </c>
      <c r="O92" s="11">
        <f>'Pera dan KP'!O10</f>
        <v>0</v>
      </c>
      <c r="P92" s="11" t="e">
        <f>'Pera dan KP'!P10</f>
        <v>#DIV/0!</v>
      </c>
      <c r="Q92" s="11">
        <f>'Pera dan KP'!Q10</f>
        <v>0</v>
      </c>
      <c r="R92" s="11">
        <f>'Pera dan KP'!R10</f>
        <v>0</v>
      </c>
      <c r="S92" s="11" t="e">
        <f>'Pera dan KP'!S10</f>
        <v>#DIV/0!</v>
      </c>
      <c r="T92" s="11">
        <f>'Pera dan KP'!T10</f>
        <v>0</v>
      </c>
      <c r="U92" s="11">
        <f>'Pera dan KP'!U10</f>
        <v>0</v>
      </c>
      <c r="V92" s="11" t="e">
        <f>'Pera dan KP'!V10</f>
        <v>#DIV/0!</v>
      </c>
      <c r="W92" s="11">
        <f>'Pera dan KP'!W10</f>
        <v>0</v>
      </c>
    </row>
    <row r="93" spans="1:23" ht="45" x14ac:dyDescent="0.25">
      <c r="A93" s="31">
        <v>4</v>
      </c>
      <c r="B93" s="10"/>
      <c r="C93" s="11" t="str">
        <f>'Pera dan KP'!C11</f>
        <v>cakupan layanan rumah layak huni yang terjangkau</v>
      </c>
      <c r="D93" s="11">
        <f>'Pera dan KP'!D11</f>
        <v>0</v>
      </c>
      <c r="E93" s="11">
        <f>'Pera dan KP'!E11</f>
        <v>0</v>
      </c>
      <c r="F93" s="11">
        <f>'Pera dan KP'!F11</f>
        <v>0</v>
      </c>
      <c r="G93" s="11" t="e">
        <f>'Pera dan KP'!G11</f>
        <v>#DIV/0!</v>
      </c>
      <c r="H93" s="11">
        <f>'Pera dan KP'!H11</f>
        <v>0</v>
      </c>
      <c r="I93" s="11">
        <f>'Pera dan KP'!I11</f>
        <v>0</v>
      </c>
      <c r="J93" s="11" t="e">
        <f>'Pera dan KP'!J11</f>
        <v>#DIV/0!</v>
      </c>
      <c r="K93" s="11">
        <f>'Pera dan KP'!K11</f>
        <v>0</v>
      </c>
      <c r="L93" s="11">
        <f>'Pera dan KP'!L11</f>
        <v>0</v>
      </c>
      <c r="M93" s="11" t="e">
        <f>'Pera dan KP'!M11</f>
        <v>#DIV/0!</v>
      </c>
      <c r="N93" s="11">
        <f>'Pera dan KP'!N11</f>
        <v>0</v>
      </c>
      <c r="O93" s="11">
        <f>'Pera dan KP'!O11</f>
        <v>0</v>
      </c>
      <c r="P93" s="11" t="e">
        <f>'Pera dan KP'!P11</f>
        <v>#DIV/0!</v>
      </c>
      <c r="Q93" s="11">
        <f>'Pera dan KP'!Q11</f>
        <v>0</v>
      </c>
      <c r="R93" s="11">
        <f>'Pera dan KP'!R11</f>
        <v>0</v>
      </c>
      <c r="S93" s="11" t="e">
        <f>'Pera dan KP'!S11</f>
        <v>#DIV/0!</v>
      </c>
      <c r="T93" s="11">
        <f>'Pera dan KP'!T11</f>
        <v>0</v>
      </c>
      <c r="U93" s="11">
        <f>'Pera dan KP'!U11</f>
        <v>0</v>
      </c>
      <c r="V93" s="11" t="e">
        <f>'Pera dan KP'!V11</f>
        <v>#DIV/0!</v>
      </c>
      <c r="W93" s="11">
        <f>'Pera dan KP'!W11</f>
        <v>0</v>
      </c>
    </row>
    <row r="94" spans="1:23" ht="30" x14ac:dyDescent="0.25">
      <c r="A94" s="31">
        <v>5</v>
      </c>
      <c r="B94" s="10"/>
      <c r="C94" s="11" t="str">
        <f>'Pera dan KP'!C12</f>
        <v>persentase pemukiman yang tertata</v>
      </c>
      <c r="D94" s="11">
        <f>'Pera dan KP'!D12</f>
        <v>0</v>
      </c>
      <c r="E94" s="11">
        <f>'Pera dan KP'!E12</f>
        <v>0</v>
      </c>
      <c r="F94" s="11">
        <f>'Pera dan KP'!F12</f>
        <v>0</v>
      </c>
      <c r="G94" s="11" t="e">
        <f>'Pera dan KP'!G12</f>
        <v>#DIV/0!</v>
      </c>
      <c r="H94" s="11">
        <f>'Pera dan KP'!H12</f>
        <v>0</v>
      </c>
      <c r="I94" s="11">
        <f>'Pera dan KP'!I12</f>
        <v>0</v>
      </c>
      <c r="J94" s="11" t="e">
        <f>'Pera dan KP'!J12</f>
        <v>#DIV/0!</v>
      </c>
      <c r="K94" s="11">
        <f>'Pera dan KP'!K12</f>
        <v>0</v>
      </c>
      <c r="L94" s="11">
        <f>'Pera dan KP'!L12</f>
        <v>0</v>
      </c>
      <c r="M94" s="11" t="e">
        <f>'Pera dan KP'!M12</f>
        <v>#DIV/0!</v>
      </c>
      <c r="N94" s="11">
        <f>'Pera dan KP'!N12</f>
        <v>0</v>
      </c>
      <c r="O94" s="11">
        <f>'Pera dan KP'!O12</f>
        <v>0</v>
      </c>
      <c r="P94" s="11" t="e">
        <f>'Pera dan KP'!P12</f>
        <v>#DIV/0!</v>
      </c>
      <c r="Q94" s="11">
        <f>'Pera dan KP'!Q12</f>
        <v>0</v>
      </c>
      <c r="R94" s="11">
        <f>'Pera dan KP'!R12</f>
        <v>0</v>
      </c>
      <c r="S94" s="11" t="e">
        <f>'Pera dan KP'!S12</f>
        <v>#DIV/0!</v>
      </c>
      <c r="T94" s="11">
        <f>'Pera dan KP'!T12</f>
        <v>0</v>
      </c>
      <c r="U94" s="11">
        <f>'Pera dan KP'!U12</f>
        <v>0</v>
      </c>
      <c r="V94" s="11" t="e">
        <f>'Pera dan KP'!V12</f>
        <v>#DIV/0!</v>
      </c>
      <c r="W94" s="11">
        <f>'Pera dan KP'!W12</f>
        <v>0</v>
      </c>
    </row>
    <row r="95" spans="1:23" ht="30" x14ac:dyDescent="0.25">
      <c r="A95" s="31">
        <v>6</v>
      </c>
      <c r="B95" s="10"/>
      <c r="C95" s="11" t="str">
        <f>'Pera dan KP'!C13</f>
        <v>persentase lingkungan pemukiman kumuh</v>
      </c>
      <c r="D95" s="11">
        <f>'Pera dan KP'!D13</f>
        <v>0</v>
      </c>
      <c r="E95" s="11">
        <f>'Pera dan KP'!E13</f>
        <v>0</v>
      </c>
      <c r="F95" s="11">
        <f>'Pera dan KP'!F13</f>
        <v>0</v>
      </c>
      <c r="G95" s="11" t="e">
        <f>'Pera dan KP'!G13</f>
        <v>#DIV/0!</v>
      </c>
      <c r="H95" s="11">
        <f>'Pera dan KP'!H13</f>
        <v>0</v>
      </c>
      <c r="I95" s="11">
        <f>'Pera dan KP'!I13</f>
        <v>0</v>
      </c>
      <c r="J95" s="11" t="e">
        <f>'Pera dan KP'!J13</f>
        <v>#DIV/0!</v>
      </c>
      <c r="K95" s="11">
        <f>'Pera dan KP'!K13</f>
        <v>0</v>
      </c>
      <c r="L95" s="11">
        <f>'Pera dan KP'!L13</f>
        <v>0</v>
      </c>
      <c r="M95" s="11" t="e">
        <f>'Pera dan KP'!M13</f>
        <v>#DIV/0!</v>
      </c>
      <c r="N95" s="11">
        <f>'Pera dan KP'!N13</f>
        <v>0</v>
      </c>
      <c r="O95" s="11">
        <f>'Pera dan KP'!O13</f>
        <v>0</v>
      </c>
      <c r="P95" s="11" t="e">
        <f>'Pera dan KP'!P13</f>
        <v>#DIV/0!</v>
      </c>
      <c r="Q95" s="11">
        <f>'Pera dan KP'!Q13</f>
        <v>0</v>
      </c>
      <c r="R95" s="11">
        <f>'Pera dan KP'!R13</f>
        <v>0</v>
      </c>
      <c r="S95" s="11" t="e">
        <f>'Pera dan KP'!S13</f>
        <v>#DIV/0!</v>
      </c>
      <c r="T95" s="11">
        <f>'Pera dan KP'!T13</f>
        <v>0</v>
      </c>
      <c r="U95" s="11">
        <f>'Pera dan KP'!U13</f>
        <v>0</v>
      </c>
      <c r="V95" s="11" t="e">
        <f>'Pera dan KP'!V13</f>
        <v>#DIV/0!</v>
      </c>
      <c r="W95" s="11">
        <f>'Pera dan KP'!W13</f>
        <v>0</v>
      </c>
    </row>
    <row r="96" spans="1:23" ht="45" x14ac:dyDescent="0.25">
      <c r="A96" s="31">
        <v>7</v>
      </c>
      <c r="B96" s="10"/>
      <c r="C96" s="11" t="str">
        <f>'Pera dan KP'!C14</f>
        <v>persentase luasan permukiman kumuh di kawasan perkotaan</v>
      </c>
      <c r="D96" s="11">
        <f>'Pera dan KP'!D14</f>
        <v>0</v>
      </c>
      <c r="E96" s="11">
        <f>'Pera dan KP'!E14</f>
        <v>0</v>
      </c>
      <c r="F96" s="11">
        <f>'Pera dan KP'!F14</f>
        <v>0</v>
      </c>
      <c r="G96" s="11" t="e">
        <f>'Pera dan KP'!G14</f>
        <v>#DIV/0!</v>
      </c>
      <c r="H96" s="11">
        <f>'Pera dan KP'!H14</f>
        <v>0</v>
      </c>
      <c r="I96" s="11">
        <f>'Pera dan KP'!I14</f>
        <v>0</v>
      </c>
      <c r="J96" s="11" t="e">
        <f>'Pera dan KP'!J14</f>
        <v>#DIV/0!</v>
      </c>
      <c r="K96" s="11">
        <f>'Pera dan KP'!K14</f>
        <v>0</v>
      </c>
      <c r="L96" s="11">
        <f>'Pera dan KP'!L14</f>
        <v>0</v>
      </c>
      <c r="M96" s="11" t="e">
        <f>'Pera dan KP'!M14</f>
        <v>#DIV/0!</v>
      </c>
      <c r="N96" s="11">
        <f>'Pera dan KP'!N14</f>
        <v>0</v>
      </c>
      <c r="O96" s="11">
        <f>'Pera dan KP'!O14</f>
        <v>0</v>
      </c>
      <c r="P96" s="11" t="e">
        <f>'Pera dan KP'!P14</f>
        <v>#DIV/0!</v>
      </c>
      <c r="Q96" s="11">
        <f>'Pera dan KP'!Q14</f>
        <v>0</v>
      </c>
      <c r="R96" s="11">
        <f>'Pera dan KP'!R14</f>
        <v>0</v>
      </c>
      <c r="S96" s="11" t="e">
        <f>'Pera dan KP'!S14</f>
        <v>#DIV/0!</v>
      </c>
      <c r="T96" s="11">
        <f>'Pera dan KP'!T14</f>
        <v>0</v>
      </c>
      <c r="U96" s="11">
        <f>'Pera dan KP'!U14</f>
        <v>0</v>
      </c>
      <c r="V96" s="11" t="e">
        <f>'Pera dan KP'!V14</f>
        <v>#DIV/0!</v>
      </c>
      <c r="W96" s="11">
        <f>'Pera dan KP'!W14</f>
        <v>0</v>
      </c>
    </row>
    <row r="97" spans="1:23" ht="30" x14ac:dyDescent="0.25">
      <c r="A97" s="31">
        <v>8</v>
      </c>
      <c r="B97" s="10"/>
      <c r="C97" s="11" t="str">
        <f>'Pera dan KP'!C15</f>
        <v>proporsi rumah tangga kumuh perkotaan</v>
      </c>
      <c r="D97" s="11">
        <f>'Pera dan KP'!D15</f>
        <v>0</v>
      </c>
      <c r="E97" s="11">
        <f>'Pera dan KP'!E15</f>
        <v>0</v>
      </c>
      <c r="F97" s="11">
        <f>'Pera dan KP'!F15</f>
        <v>0</v>
      </c>
      <c r="G97" s="11" t="e">
        <f>'Pera dan KP'!G15</f>
        <v>#DIV/0!</v>
      </c>
      <c r="H97" s="11">
        <f>'Pera dan KP'!H15</f>
        <v>0</v>
      </c>
      <c r="I97" s="11">
        <f>'Pera dan KP'!I15</f>
        <v>0</v>
      </c>
      <c r="J97" s="11" t="e">
        <f>'Pera dan KP'!J15</f>
        <v>#DIV/0!</v>
      </c>
      <c r="K97" s="11">
        <f>'Pera dan KP'!K15</f>
        <v>0</v>
      </c>
      <c r="L97" s="11">
        <f>'Pera dan KP'!L15</f>
        <v>0</v>
      </c>
      <c r="M97" s="11" t="e">
        <f>'Pera dan KP'!M15</f>
        <v>#DIV/0!</v>
      </c>
      <c r="N97" s="11">
        <f>'Pera dan KP'!N15</f>
        <v>0</v>
      </c>
      <c r="O97" s="11">
        <f>'Pera dan KP'!O15</f>
        <v>0</v>
      </c>
      <c r="P97" s="11" t="e">
        <f>'Pera dan KP'!P15</f>
        <v>#DIV/0!</v>
      </c>
      <c r="Q97" s="11">
        <f>'Pera dan KP'!Q15</f>
        <v>0</v>
      </c>
      <c r="R97" s="11">
        <f>'Pera dan KP'!R15</f>
        <v>0</v>
      </c>
      <c r="S97" s="11" t="e">
        <f>'Pera dan KP'!S15</f>
        <v>#DIV/0!</v>
      </c>
      <c r="T97" s="11">
        <f>'Pera dan KP'!T15</f>
        <v>0</v>
      </c>
      <c r="U97" s="11">
        <f>'Pera dan KP'!U15</f>
        <v>0</v>
      </c>
      <c r="V97" s="11" t="e">
        <f>'Pera dan KP'!V15</f>
        <v>#DIV/0!</v>
      </c>
      <c r="W97" s="11">
        <f>'Pera dan KP'!W15</f>
        <v>0</v>
      </c>
    </row>
    <row r="98" spans="1:23" ht="45" x14ac:dyDescent="0.25">
      <c r="A98" s="31">
        <v>9</v>
      </c>
      <c r="B98" s="10"/>
      <c r="C98" s="11" t="str">
        <f>'Pera dan KP'!C16</f>
        <v>cukupan lingkungan yang sehat dan aman yang didukung dengan PSU</v>
      </c>
      <c r="D98" s="11">
        <f>'Pera dan KP'!D16</f>
        <v>0</v>
      </c>
      <c r="E98" s="11">
        <f>'Pera dan KP'!E16</f>
        <v>0</v>
      </c>
      <c r="F98" s="11">
        <f>'Pera dan KP'!F16</f>
        <v>0</v>
      </c>
      <c r="G98" s="11" t="e">
        <f>'Pera dan KP'!G16</f>
        <v>#DIV/0!</v>
      </c>
      <c r="H98" s="11">
        <f>'Pera dan KP'!H16</f>
        <v>0</v>
      </c>
      <c r="I98" s="11">
        <f>'Pera dan KP'!I16</f>
        <v>0</v>
      </c>
      <c r="J98" s="11" t="e">
        <f>'Pera dan KP'!J16</f>
        <v>#DIV/0!</v>
      </c>
      <c r="K98" s="11">
        <f>'Pera dan KP'!K16</f>
        <v>0</v>
      </c>
      <c r="L98" s="11">
        <f>'Pera dan KP'!L16</f>
        <v>0</v>
      </c>
      <c r="M98" s="11" t="e">
        <f>'Pera dan KP'!M16</f>
        <v>#DIV/0!</v>
      </c>
      <c r="N98" s="11">
        <f>'Pera dan KP'!N16</f>
        <v>0</v>
      </c>
      <c r="O98" s="11">
        <f>'Pera dan KP'!O16</f>
        <v>0</v>
      </c>
      <c r="P98" s="11" t="e">
        <f>'Pera dan KP'!P16</f>
        <v>#DIV/0!</v>
      </c>
      <c r="Q98" s="11">
        <f>'Pera dan KP'!Q16</f>
        <v>0</v>
      </c>
      <c r="R98" s="11">
        <f>'Pera dan KP'!R16</f>
        <v>0</v>
      </c>
      <c r="S98" s="11" t="e">
        <f>'Pera dan KP'!S16</f>
        <v>#DIV/0!</v>
      </c>
      <c r="T98" s="11">
        <f>'Pera dan KP'!T16</f>
        <v>0</v>
      </c>
      <c r="U98" s="11">
        <f>'Pera dan KP'!U16</f>
        <v>0</v>
      </c>
      <c r="V98" s="11" t="e">
        <f>'Pera dan KP'!V16</f>
        <v>#DIV/0!</v>
      </c>
      <c r="W98" s="11">
        <f>'Pera dan KP'!W16</f>
        <v>0</v>
      </c>
    </row>
    <row r="99" spans="1:23" ht="45" x14ac:dyDescent="0.25">
      <c r="A99" s="33"/>
      <c r="B99" s="7" t="s">
        <v>27</v>
      </c>
      <c r="C99" s="12" t="s">
        <v>28</v>
      </c>
      <c r="D99" s="4"/>
      <c r="E99" s="4"/>
      <c r="F99" s="4"/>
      <c r="G99" s="5" t="e">
        <f>AVERAGE(G100:G104)</f>
        <v>#DIV/0!</v>
      </c>
      <c r="H99" s="4"/>
      <c r="I99" s="4"/>
      <c r="J99" s="5" t="e">
        <f>AVERAGE(J100:J104)</f>
        <v>#DIV/0!</v>
      </c>
      <c r="K99" s="4"/>
      <c r="L99" s="4"/>
      <c r="M99" s="5" t="e">
        <f>AVERAGE(M100:M104)</f>
        <v>#DIV/0!</v>
      </c>
      <c r="N99" s="4"/>
      <c r="O99" s="4"/>
      <c r="P99" s="5" t="e">
        <f>AVERAGE(P100:P104)</f>
        <v>#DIV/0!</v>
      </c>
      <c r="Q99" s="4"/>
      <c r="R99" s="4"/>
      <c r="S99" s="5" t="e">
        <f>AVERAGE(S100:S104)</f>
        <v>#DIV/0!</v>
      </c>
      <c r="T99" s="4"/>
      <c r="U99" s="4"/>
      <c r="V99" s="5" t="e">
        <f>AVERAGE(V100:V104)</f>
        <v>#DIV/0!</v>
      </c>
      <c r="W99" s="4"/>
    </row>
    <row r="100" spans="1:23" ht="45" x14ac:dyDescent="0.25">
      <c r="A100" s="31">
        <v>1</v>
      </c>
      <c r="B100" s="10"/>
      <c r="C100" s="11" t="str">
        <f>Trantibumlinmas!C8</f>
        <v>Cakupan petugas Perlindungan Masyarakat (Linmas)</v>
      </c>
      <c r="D100" s="11">
        <f>Trantibumlinmas!D8</f>
        <v>0</v>
      </c>
      <c r="E100" s="11">
        <f>Trantibumlinmas!E8</f>
        <v>0</v>
      </c>
      <c r="F100" s="11">
        <f>Trantibumlinmas!F8</f>
        <v>0</v>
      </c>
      <c r="G100" s="11" t="e">
        <f>Trantibumlinmas!G8</f>
        <v>#DIV/0!</v>
      </c>
      <c r="H100" s="11">
        <f>Trantibumlinmas!H8</f>
        <v>0</v>
      </c>
      <c r="I100" s="11">
        <f>Trantibumlinmas!I8</f>
        <v>0</v>
      </c>
      <c r="J100" s="11" t="e">
        <f>Trantibumlinmas!J8</f>
        <v>#DIV/0!</v>
      </c>
      <c r="K100" s="11">
        <f>Trantibumlinmas!K8</f>
        <v>0</v>
      </c>
      <c r="L100" s="11">
        <f>Trantibumlinmas!L8</f>
        <v>0</v>
      </c>
      <c r="M100" s="11" t="e">
        <f>Trantibumlinmas!M8</f>
        <v>#DIV/0!</v>
      </c>
      <c r="N100" s="11">
        <f>Trantibumlinmas!N8</f>
        <v>0</v>
      </c>
      <c r="O100" s="11">
        <f>Trantibumlinmas!O8</f>
        <v>0</v>
      </c>
      <c r="P100" s="11" t="e">
        <f>Trantibumlinmas!P8</f>
        <v>#DIV/0!</v>
      </c>
      <c r="Q100" s="11">
        <f>Trantibumlinmas!Q8</f>
        <v>0</v>
      </c>
      <c r="R100" s="11">
        <f>Trantibumlinmas!R8</f>
        <v>0</v>
      </c>
      <c r="S100" s="11" t="e">
        <f>Trantibumlinmas!S8</f>
        <v>#DIV/0!</v>
      </c>
      <c r="T100" s="11">
        <f>Trantibumlinmas!T8</f>
        <v>0</v>
      </c>
      <c r="U100" s="11">
        <f>Trantibumlinmas!U8</f>
        <v>0</v>
      </c>
      <c r="V100" s="11" t="e">
        <f>Trantibumlinmas!V8</f>
        <v>#DIV/0!</v>
      </c>
      <c r="W100" s="11">
        <f>Trantibumlinmas!W8</f>
        <v>0</v>
      </c>
    </row>
    <row r="101" spans="1:23" ht="60" x14ac:dyDescent="0.25">
      <c r="A101" s="31">
        <v>2</v>
      </c>
      <c r="B101" s="10"/>
      <c r="C101" s="11" t="str">
        <f>Trantibumlinmas!C9</f>
        <v>Tingkat penyelesaian pelanggaran K3 (Ketertiban, ketentraman, keindahan)</v>
      </c>
      <c r="D101" s="11">
        <f>Trantibumlinmas!D9</f>
        <v>0</v>
      </c>
      <c r="E101" s="11">
        <f>Trantibumlinmas!E9</f>
        <v>0</v>
      </c>
      <c r="F101" s="11">
        <f>Trantibumlinmas!F9</f>
        <v>0</v>
      </c>
      <c r="G101" s="11" t="e">
        <f>Trantibumlinmas!G9</f>
        <v>#DIV/0!</v>
      </c>
      <c r="H101" s="11">
        <f>Trantibumlinmas!H9</f>
        <v>0</v>
      </c>
      <c r="I101" s="11">
        <f>Trantibumlinmas!I9</f>
        <v>0</v>
      </c>
      <c r="J101" s="11" t="e">
        <f>Trantibumlinmas!J9</f>
        <v>#DIV/0!</v>
      </c>
      <c r="K101" s="11">
        <f>Trantibumlinmas!K9</f>
        <v>0</v>
      </c>
      <c r="L101" s="11">
        <f>Trantibumlinmas!L9</f>
        <v>0</v>
      </c>
      <c r="M101" s="11" t="e">
        <f>Trantibumlinmas!M9</f>
        <v>#DIV/0!</v>
      </c>
      <c r="N101" s="11">
        <f>Trantibumlinmas!N9</f>
        <v>0</v>
      </c>
      <c r="O101" s="11">
        <f>Trantibumlinmas!O9</f>
        <v>0</v>
      </c>
      <c r="P101" s="11" t="e">
        <f>Trantibumlinmas!P9</f>
        <v>#DIV/0!</v>
      </c>
      <c r="Q101" s="11">
        <f>Trantibumlinmas!Q9</f>
        <v>0</v>
      </c>
      <c r="R101" s="11">
        <f>Trantibumlinmas!R9</f>
        <v>0</v>
      </c>
      <c r="S101" s="11" t="e">
        <f>Trantibumlinmas!S9</f>
        <v>#DIV/0!</v>
      </c>
      <c r="T101" s="11">
        <f>Trantibumlinmas!T9</f>
        <v>0</v>
      </c>
      <c r="U101" s="11">
        <f>Trantibumlinmas!U9</f>
        <v>0</v>
      </c>
      <c r="V101" s="11" t="e">
        <f>Trantibumlinmas!V9</f>
        <v>#DIV/0!</v>
      </c>
      <c r="W101" s="11">
        <f>Trantibumlinmas!W9</f>
        <v>0</v>
      </c>
    </row>
    <row r="102" spans="1:23" ht="45" x14ac:dyDescent="0.25">
      <c r="A102" s="31">
        <v>3</v>
      </c>
      <c r="B102" s="10"/>
      <c r="C102" s="11" t="str">
        <f>Trantibumlinmas!C10</f>
        <v>Cakupan pelayanan bencana kebakaran kabupaten/kota</v>
      </c>
      <c r="D102" s="11">
        <f>Trantibumlinmas!D10</f>
        <v>0</v>
      </c>
      <c r="E102" s="11">
        <f>Trantibumlinmas!E10</f>
        <v>0</v>
      </c>
      <c r="F102" s="11">
        <f>Trantibumlinmas!F10</f>
        <v>0</v>
      </c>
      <c r="G102" s="11" t="e">
        <f>Trantibumlinmas!G10</f>
        <v>#DIV/0!</v>
      </c>
      <c r="H102" s="11">
        <f>Trantibumlinmas!H10</f>
        <v>0</v>
      </c>
      <c r="I102" s="11">
        <f>Trantibumlinmas!I10</f>
        <v>0</v>
      </c>
      <c r="J102" s="11" t="e">
        <f>Trantibumlinmas!J10</f>
        <v>#DIV/0!</v>
      </c>
      <c r="K102" s="11">
        <f>Trantibumlinmas!K10</f>
        <v>0</v>
      </c>
      <c r="L102" s="11">
        <f>Trantibumlinmas!L10</f>
        <v>0</v>
      </c>
      <c r="M102" s="11" t="e">
        <f>Trantibumlinmas!M10</f>
        <v>#DIV/0!</v>
      </c>
      <c r="N102" s="11">
        <f>Trantibumlinmas!N10</f>
        <v>0</v>
      </c>
      <c r="O102" s="11">
        <f>Trantibumlinmas!O10</f>
        <v>0</v>
      </c>
      <c r="P102" s="11" t="e">
        <f>Trantibumlinmas!P10</f>
        <v>#DIV/0!</v>
      </c>
      <c r="Q102" s="11">
        <f>Trantibumlinmas!Q10</f>
        <v>0</v>
      </c>
      <c r="R102" s="11">
        <f>Trantibumlinmas!R10</f>
        <v>0</v>
      </c>
      <c r="S102" s="11" t="e">
        <f>Trantibumlinmas!S10</f>
        <v>#DIV/0!</v>
      </c>
      <c r="T102" s="11">
        <f>Trantibumlinmas!T10</f>
        <v>0</v>
      </c>
      <c r="U102" s="11">
        <f>Trantibumlinmas!U10</f>
        <v>0</v>
      </c>
      <c r="V102" s="11" t="e">
        <f>Trantibumlinmas!V10</f>
        <v>#DIV/0!</v>
      </c>
      <c r="W102" s="11">
        <f>Trantibumlinmas!W10</f>
        <v>0</v>
      </c>
    </row>
    <row r="103" spans="1:23" ht="75" x14ac:dyDescent="0.25">
      <c r="A103" s="31">
        <v>4</v>
      </c>
      <c r="B103" s="10"/>
      <c r="C103" s="11" t="str">
        <f>Trantibumlinmas!C11</f>
        <v>Tingkat waktu tanggap (response time rate) daerah layanan Wilayah Manajemen Kebakaran (WMK)</v>
      </c>
      <c r="D103" s="11">
        <f>Trantibumlinmas!D11</f>
        <v>0</v>
      </c>
      <c r="E103" s="11">
        <f>Trantibumlinmas!E11</f>
        <v>0</v>
      </c>
      <c r="F103" s="11">
        <f>Trantibumlinmas!F11</f>
        <v>0</v>
      </c>
      <c r="G103" s="11" t="e">
        <f>Trantibumlinmas!G11</f>
        <v>#DIV/0!</v>
      </c>
      <c r="H103" s="11">
        <f>Trantibumlinmas!H11</f>
        <v>0</v>
      </c>
      <c r="I103" s="11">
        <f>Trantibumlinmas!I11</f>
        <v>0</v>
      </c>
      <c r="J103" s="11" t="e">
        <f>Trantibumlinmas!J11</f>
        <v>#DIV/0!</v>
      </c>
      <c r="K103" s="11">
        <f>Trantibumlinmas!K11</f>
        <v>0</v>
      </c>
      <c r="L103" s="11">
        <f>Trantibumlinmas!L11</f>
        <v>0</v>
      </c>
      <c r="M103" s="11" t="e">
        <f>Trantibumlinmas!M11</f>
        <v>#DIV/0!</v>
      </c>
      <c r="N103" s="11">
        <f>Trantibumlinmas!N11</f>
        <v>0</v>
      </c>
      <c r="O103" s="11">
        <f>Trantibumlinmas!O11</f>
        <v>0</v>
      </c>
      <c r="P103" s="11" t="e">
        <f>Trantibumlinmas!P11</f>
        <v>#DIV/0!</v>
      </c>
      <c r="Q103" s="11">
        <f>Trantibumlinmas!Q11</f>
        <v>0</v>
      </c>
      <c r="R103" s="11">
        <f>Trantibumlinmas!R11</f>
        <v>0</v>
      </c>
      <c r="S103" s="11" t="e">
        <f>Trantibumlinmas!S11</f>
        <v>#DIV/0!</v>
      </c>
      <c r="T103" s="11">
        <f>Trantibumlinmas!T11</f>
        <v>0</v>
      </c>
      <c r="U103" s="11">
        <f>Trantibumlinmas!U11</f>
        <v>0</v>
      </c>
      <c r="V103" s="11" t="e">
        <f>Trantibumlinmas!V11</f>
        <v>#DIV/0!</v>
      </c>
      <c r="W103" s="11">
        <f>Trantibumlinmas!W11</f>
        <v>0</v>
      </c>
    </row>
    <row r="104" spans="1:23" ht="30" x14ac:dyDescent="0.25">
      <c r="A104" s="31">
        <v>5</v>
      </c>
      <c r="B104" s="10"/>
      <c r="C104" s="11" t="str">
        <f>Trantibumlinmas!C12</f>
        <v>Persentase Penegakan PERDA</v>
      </c>
      <c r="D104" s="11">
        <f>Trantibumlinmas!D12</f>
        <v>0</v>
      </c>
      <c r="E104" s="11">
        <f>Trantibumlinmas!E12</f>
        <v>0</v>
      </c>
      <c r="F104" s="11">
        <f>Trantibumlinmas!F12</f>
        <v>0</v>
      </c>
      <c r="G104" s="11" t="e">
        <f>Trantibumlinmas!G12</f>
        <v>#DIV/0!</v>
      </c>
      <c r="H104" s="11">
        <f>Trantibumlinmas!H12</f>
        <v>0</v>
      </c>
      <c r="I104" s="11">
        <f>Trantibumlinmas!I12</f>
        <v>0</v>
      </c>
      <c r="J104" s="11" t="e">
        <f>Trantibumlinmas!J12</f>
        <v>#DIV/0!</v>
      </c>
      <c r="K104" s="11">
        <f>Trantibumlinmas!K12</f>
        <v>0</v>
      </c>
      <c r="L104" s="11">
        <f>Trantibumlinmas!L12</f>
        <v>0</v>
      </c>
      <c r="M104" s="11" t="e">
        <f>Trantibumlinmas!M12</f>
        <v>#DIV/0!</v>
      </c>
      <c r="N104" s="11">
        <f>Trantibumlinmas!N12</f>
        <v>0</v>
      </c>
      <c r="O104" s="11">
        <f>Trantibumlinmas!O12</f>
        <v>0</v>
      </c>
      <c r="P104" s="11" t="e">
        <f>Trantibumlinmas!P12</f>
        <v>#DIV/0!</v>
      </c>
      <c r="Q104" s="11">
        <f>Trantibumlinmas!Q12</f>
        <v>0</v>
      </c>
      <c r="R104" s="11">
        <f>Trantibumlinmas!R12</f>
        <v>0</v>
      </c>
      <c r="S104" s="11" t="e">
        <f>Trantibumlinmas!S12</f>
        <v>#DIV/0!</v>
      </c>
      <c r="T104" s="11">
        <f>Trantibumlinmas!T12</f>
        <v>0</v>
      </c>
      <c r="U104" s="11">
        <f>Trantibumlinmas!U12</f>
        <v>0</v>
      </c>
      <c r="V104" s="11" t="e">
        <f>Trantibumlinmas!V12</f>
        <v>#DIV/0!</v>
      </c>
      <c r="W104" s="11">
        <f>Trantibumlinmas!W12</f>
        <v>0</v>
      </c>
    </row>
    <row r="105" spans="1:23" x14ac:dyDescent="0.25">
      <c r="A105" s="33"/>
      <c r="B105" s="6" t="s">
        <v>29</v>
      </c>
      <c r="C105" s="8" t="s">
        <v>30</v>
      </c>
      <c r="D105" s="4"/>
      <c r="E105" s="4"/>
      <c r="F105" s="4"/>
      <c r="G105" s="5" t="e">
        <f>AVERAGE(G106:G114)</f>
        <v>#DIV/0!</v>
      </c>
      <c r="H105" s="4"/>
      <c r="I105" s="4"/>
      <c r="J105" s="5" t="e">
        <f>AVERAGE(J106:J114)</f>
        <v>#DIV/0!</v>
      </c>
      <c r="K105" s="4"/>
      <c r="L105" s="4"/>
      <c r="M105" s="5" t="e">
        <f>AVERAGE(M106:M114)</f>
        <v>#DIV/0!</v>
      </c>
      <c r="N105" s="4"/>
      <c r="O105" s="4"/>
      <c r="P105" s="5" t="e">
        <f>AVERAGE(P106:P114)</f>
        <v>#DIV/0!</v>
      </c>
      <c r="Q105" s="4"/>
      <c r="R105" s="4"/>
      <c r="S105" s="5" t="e">
        <f>AVERAGE(S106:S114)</f>
        <v>#DIV/0!</v>
      </c>
      <c r="T105" s="4"/>
      <c r="U105" s="4"/>
      <c r="V105" s="5" t="e">
        <f>AVERAGE(V106:V114)</f>
        <v>#DIV/0!</v>
      </c>
      <c r="W105" s="4"/>
    </row>
    <row r="106" spans="1:23" ht="45" x14ac:dyDescent="0.25">
      <c r="A106" s="31">
        <v>1</v>
      </c>
      <c r="B106" s="36"/>
      <c r="C106" s="37" t="str">
        <f>Sosial!C8</f>
        <v>Persentase PMKS yang memperoleh bantuan sosial;</v>
      </c>
      <c r="D106" s="37">
        <f>Sosial!D8</f>
        <v>0</v>
      </c>
      <c r="E106" s="37">
        <f>Sosial!E8</f>
        <v>0</v>
      </c>
      <c r="F106" s="37">
        <f>Sosial!F8</f>
        <v>0</v>
      </c>
      <c r="G106" s="37" t="e">
        <f>Sosial!G8</f>
        <v>#DIV/0!</v>
      </c>
      <c r="H106" s="37">
        <f>Sosial!H8</f>
        <v>0</v>
      </c>
      <c r="I106" s="37">
        <f>Sosial!I8</f>
        <v>0</v>
      </c>
      <c r="J106" s="37" t="e">
        <f>Sosial!J8</f>
        <v>#DIV/0!</v>
      </c>
      <c r="K106" s="37">
        <f>Sosial!K8</f>
        <v>0</v>
      </c>
      <c r="L106" s="37">
        <f>Sosial!L8</f>
        <v>0</v>
      </c>
      <c r="M106" s="37" t="e">
        <f>Sosial!M8</f>
        <v>#DIV/0!</v>
      </c>
      <c r="N106" s="37">
        <f>Sosial!N8</f>
        <v>0</v>
      </c>
      <c r="O106" s="37">
        <f>Sosial!O8</f>
        <v>0</v>
      </c>
      <c r="P106" s="37" t="e">
        <f>Sosial!P8</f>
        <v>#DIV/0!</v>
      </c>
      <c r="Q106" s="37">
        <f>Sosial!Q8</f>
        <v>0</v>
      </c>
      <c r="R106" s="37">
        <f>Sosial!R8</f>
        <v>0</v>
      </c>
      <c r="S106" s="37" t="e">
        <f>Sosial!S8</f>
        <v>#DIV/0!</v>
      </c>
      <c r="T106" s="37">
        <f>Sosial!T8</f>
        <v>0</v>
      </c>
      <c r="U106" s="37">
        <f>Sosial!U8</f>
        <v>0</v>
      </c>
      <c r="V106" s="37" t="e">
        <f>Sosial!V8</f>
        <v>#DIV/0!</v>
      </c>
      <c r="W106" s="37">
        <f>Sosial!W8</f>
        <v>0</v>
      </c>
    </row>
    <row r="107" spans="1:23" ht="30" x14ac:dyDescent="0.25">
      <c r="A107" s="31">
        <v>2</v>
      </c>
      <c r="B107" s="36"/>
      <c r="C107" s="37" t="str">
        <f>Sosial!C9</f>
        <v>Persentase PMKS yang tertangani;</v>
      </c>
      <c r="D107" s="37">
        <f>Sosial!D9</f>
        <v>0</v>
      </c>
      <c r="E107" s="37">
        <f>Sosial!E9</f>
        <v>0</v>
      </c>
      <c r="F107" s="37">
        <f>Sosial!F9</f>
        <v>0</v>
      </c>
      <c r="G107" s="37" t="e">
        <f>Sosial!G9</f>
        <v>#DIV/0!</v>
      </c>
      <c r="H107" s="37">
        <f>Sosial!H9</f>
        <v>0</v>
      </c>
      <c r="I107" s="37">
        <f>Sosial!I9</f>
        <v>0</v>
      </c>
      <c r="J107" s="37" t="e">
        <f>Sosial!J9</f>
        <v>#DIV/0!</v>
      </c>
      <c r="K107" s="37">
        <f>Sosial!K9</f>
        <v>0</v>
      </c>
      <c r="L107" s="37">
        <f>Sosial!L9</f>
        <v>0</v>
      </c>
      <c r="M107" s="37" t="e">
        <f>Sosial!M9</f>
        <v>#DIV/0!</v>
      </c>
      <c r="N107" s="37">
        <f>Sosial!N9</f>
        <v>0</v>
      </c>
      <c r="O107" s="37">
        <f>Sosial!O9</f>
        <v>0</v>
      </c>
      <c r="P107" s="37" t="e">
        <f>Sosial!P9</f>
        <v>#DIV/0!</v>
      </c>
      <c r="Q107" s="37">
        <f>Sosial!Q9</f>
        <v>0</v>
      </c>
      <c r="R107" s="37">
        <f>Sosial!R9</f>
        <v>0</v>
      </c>
      <c r="S107" s="37" t="e">
        <f>Sosial!S9</f>
        <v>#DIV/0!</v>
      </c>
      <c r="T107" s="37">
        <f>Sosial!T9</f>
        <v>0</v>
      </c>
      <c r="U107" s="37">
        <f>Sosial!U9</f>
        <v>0</v>
      </c>
      <c r="V107" s="37" t="e">
        <f>Sosial!V9</f>
        <v>#DIV/0!</v>
      </c>
      <c r="W107" s="37">
        <f>Sosial!W9</f>
        <v>0</v>
      </c>
    </row>
    <row r="108" spans="1:23" ht="75" x14ac:dyDescent="0.25">
      <c r="A108" s="31">
        <v>3</v>
      </c>
      <c r="B108" s="36"/>
      <c r="C108" s="37" t="str">
        <f>Sosial!C10</f>
        <v>Persentase PMKS skala yang memperoleh bantuan sosial untuk pemenuhan kebutuhan dasar;</v>
      </c>
      <c r="D108" s="37">
        <f>Sosial!D10</f>
        <v>0</v>
      </c>
      <c r="E108" s="37">
        <f>Sosial!E10</f>
        <v>0</v>
      </c>
      <c r="F108" s="37">
        <f>Sosial!F10</f>
        <v>0</v>
      </c>
      <c r="G108" s="37" t="e">
        <f>Sosial!G10</f>
        <v>#DIV/0!</v>
      </c>
      <c r="H108" s="37">
        <f>Sosial!H10</f>
        <v>0</v>
      </c>
      <c r="I108" s="37">
        <f>Sosial!I10</f>
        <v>0</v>
      </c>
      <c r="J108" s="37" t="e">
        <f>Sosial!J10</f>
        <v>#DIV/0!</v>
      </c>
      <c r="K108" s="37">
        <f>Sosial!K10</f>
        <v>0</v>
      </c>
      <c r="L108" s="37">
        <f>Sosial!L10</f>
        <v>0</v>
      </c>
      <c r="M108" s="37" t="e">
        <f>Sosial!M10</f>
        <v>#DIV/0!</v>
      </c>
      <c r="N108" s="37">
        <f>Sosial!N10</f>
        <v>0</v>
      </c>
      <c r="O108" s="37">
        <f>Sosial!O10</f>
        <v>0</v>
      </c>
      <c r="P108" s="37" t="e">
        <f>Sosial!P10</f>
        <v>#DIV/0!</v>
      </c>
      <c r="Q108" s="37">
        <f>Sosial!Q10</f>
        <v>0</v>
      </c>
      <c r="R108" s="37">
        <f>Sosial!R10</f>
        <v>0</v>
      </c>
      <c r="S108" s="37" t="e">
        <f>Sosial!S10</f>
        <v>#DIV/0!</v>
      </c>
      <c r="T108" s="37">
        <f>Sosial!T10</f>
        <v>0</v>
      </c>
      <c r="U108" s="37">
        <f>Sosial!U10</f>
        <v>0</v>
      </c>
      <c r="V108" s="37" t="e">
        <f>Sosial!V10</f>
        <v>#DIV/0!</v>
      </c>
      <c r="W108" s="37">
        <f>Sosial!W10</f>
        <v>0</v>
      </c>
    </row>
    <row r="109" spans="1:23" ht="105" x14ac:dyDescent="0.25">
      <c r="A109" s="31">
        <v>4</v>
      </c>
      <c r="B109" s="36"/>
      <c r="C109" s="37" t="str">
        <f>Sosial!C11</f>
        <v>Persentase panti sosial yang menerima program pemberdayaan sosial melalui kelompok usaha bersama (KUBE) atau kelompok sosial ekonomi sejenis lainnya;</v>
      </c>
      <c r="D109" s="37">
        <f>Sosial!D11</f>
        <v>0</v>
      </c>
      <c r="E109" s="37">
        <f>Sosial!E11</f>
        <v>0</v>
      </c>
      <c r="F109" s="37">
        <f>Sosial!F11</f>
        <v>0</v>
      </c>
      <c r="G109" s="37" t="e">
        <f>Sosial!G11</f>
        <v>#DIV/0!</v>
      </c>
      <c r="H109" s="37">
        <f>Sosial!H11</f>
        <v>0</v>
      </c>
      <c r="I109" s="37">
        <f>Sosial!I11</f>
        <v>0</v>
      </c>
      <c r="J109" s="37" t="e">
        <f>Sosial!J11</f>
        <v>#DIV/0!</v>
      </c>
      <c r="K109" s="37">
        <f>Sosial!K11</f>
        <v>0</v>
      </c>
      <c r="L109" s="37">
        <f>Sosial!L11</f>
        <v>0</v>
      </c>
      <c r="M109" s="37" t="e">
        <f>Sosial!M11</f>
        <v>#DIV/0!</v>
      </c>
      <c r="N109" s="37">
        <f>Sosial!N11</f>
        <v>0</v>
      </c>
      <c r="O109" s="37">
        <f>Sosial!O11</f>
        <v>0</v>
      </c>
      <c r="P109" s="37" t="e">
        <f>Sosial!P11</f>
        <v>#DIV/0!</v>
      </c>
      <c r="Q109" s="37">
        <f>Sosial!Q11</f>
        <v>0</v>
      </c>
      <c r="R109" s="37">
        <f>Sosial!R11</f>
        <v>0</v>
      </c>
      <c r="S109" s="37" t="e">
        <f>Sosial!S11</f>
        <v>#DIV/0!</v>
      </c>
      <c r="T109" s="37">
        <f>Sosial!T11</f>
        <v>0</v>
      </c>
      <c r="U109" s="37">
        <f>Sosial!U11</f>
        <v>0</v>
      </c>
      <c r="V109" s="37" t="e">
        <f>Sosial!V11</f>
        <v>#DIV/0!</v>
      </c>
      <c r="W109" s="37">
        <f>Sosial!W11</f>
        <v>0</v>
      </c>
    </row>
    <row r="110" spans="1:23" ht="60" x14ac:dyDescent="0.25">
      <c r="A110" s="31">
        <v>5</v>
      </c>
      <c r="B110" s="36"/>
      <c r="C110" s="37" t="str">
        <f>Sosial!C12</f>
        <v>Persentase panti sosial yang menyediakan sarana prasarana pelayanan kesehatan sosial;</v>
      </c>
      <c r="D110" s="37">
        <f>Sosial!D12</f>
        <v>0</v>
      </c>
      <c r="E110" s="37">
        <f>Sosial!E12</f>
        <v>0</v>
      </c>
      <c r="F110" s="37">
        <f>Sosial!F12</f>
        <v>0</v>
      </c>
      <c r="G110" s="37" t="e">
        <f>Sosial!G12</f>
        <v>#DIV/0!</v>
      </c>
      <c r="H110" s="37">
        <f>Sosial!H12</f>
        <v>0</v>
      </c>
      <c r="I110" s="37">
        <f>Sosial!I12</f>
        <v>0</v>
      </c>
      <c r="J110" s="37" t="e">
        <f>Sosial!J12</f>
        <v>#DIV/0!</v>
      </c>
      <c r="K110" s="37">
        <f>Sosial!K12</f>
        <v>0</v>
      </c>
      <c r="L110" s="37">
        <f>Sosial!L12</f>
        <v>0</v>
      </c>
      <c r="M110" s="37" t="e">
        <f>Sosial!M12</f>
        <v>#DIV/0!</v>
      </c>
      <c r="N110" s="37">
        <f>Sosial!N12</f>
        <v>0</v>
      </c>
      <c r="O110" s="37">
        <f>Sosial!O12</f>
        <v>0</v>
      </c>
      <c r="P110" s="37" t="e">
        <f>Sosial!P12</f>
        <v>#DIV/0!</v>
      </c>
      <c r="Q110" s="37">
        <f>Sosial!Q12</f>
        <v>0</v>
      </c>
      <c r="R110" s="37">
        <f>Sosial!R12</f>
        <v>0</v>
      </c>
      <c r="S110" s="37" t="e">
        <f>Sosial!S12</f>
        <v>#DIV/0!</v>
      </c>
      <c r="T110" s="37">
        <f>Sosial!T12</f>
        <v>0</v>
      </c>
      <c r="U110" s="37">
        <f>Sosial!U12</f>
        <v>0</v>
      </c>
      <c r="V110" s="37" t="e">
        <f>Sosial!V12</f>
        <v>#DIV/0!</v>
      </c>
      <c r="W110" s="37">
        <f>Sosial!W12</f>
        <v>0</v>
      </c>
    </row>
    <row r="111" spans="1:23" ht="105" x14ac:dyDescent="0.25">
      <c r="A111" s="31">
        <v>6</v>
      </c>
      <c r="B111" s="36"/>
      <c r="C111" s="37" t="str">
        <f>Sosial!C13</f>
        <v>Persentase wahana kesejahteraan sosial berbasis masyarakat (WKBSM) yang menyediakan sarana prasarana pelayanan kesejahteraan sosial;</v>
      </c>
      <c r="D111" s="37">
        <f>Sosial!D13</f>
        <v>0</v>
      </c>
      <c r="E111" s="37">
        <f>Sosial!E13</f>
        <v>0</v>
      </c>
      <c r="F111" s="37">
        <f>Sosial!F13</f>
        <v>0</v>
      </c>
      <c r="G111" s="37" t="e">
        <f>Sosial!G13</f>
        <v>#DIV/0!</v>
      </c>
      <c r="H111" s="37">
        <f>Sosial!H13</f>
        <v>0</v>
      </c>
      <c r="I111" s="37">
        <f>Sosial!I13</f>
        <v>0</v>
      </c>
      <c r="J111" s="37" t="e">
        <f>Sosial!J13</f>
        <v>#DIV/0!</v>
      </c>
      <c r="K111" s="37">
        <f>Sosial!K13</f>
        <v>0</v>
      </c>
      <c r="L111" s="37">
        <f>Sosial!L13</f>
        <v>0</v>
      </c>
      <c r="M111" s="37" t="e">
        <f>Sosial!M13</f>
        <v>#DIV/0!</v>
      </c>
      <c r="N111" s="37">
        <f>Sosial!N13</f>
        <v>0</v>
      </c>
      <c r="O111" s="37">
        <f>Sosial!O13</f>
        <v>0</v>
      </c>
      <c r="P111" s="37" t="e">
        <f>Sosial!P13</f>
        <v>#DIV/0!</v>
      </c>
      <c r="Q111" s="37">
        <f>Sosial!Q13</f>
        <v>0</v>
      </c>
      <c r="R111" s="37">
        <f>Sosial!R13</f>
        <v>0</v>
      </c>
      <c r="S111" s="37" t="e">
        <f>Sosial!S13</f>
        <v>#DIV/0!</v>
      </c>
      <c r="T111" s="37">
        <f>Sosial!T13</f>
        <v>0</v>
      </c>
      <c r="U111" s="37">
        <f>Sosial!U13</f>
        <v>0</v>
      </c>
      <c r="V111" s="37" t="e">
        <f>Sosial!V13</f>
        <v>#DIV/0!</v>
      </c>
      <c r="W111" s="37">
        <f>Sosial!W13</f>
        <v>0</v>
      </c>
    </row>
    <row r="112" spans="1:23" ht="60" x14ac:dyDescent="0.25">
      <c r="A112" s="31">
        <v>7</v>
      </c>
      <c r="B112" s="36"/>
      <c r="C112" s="37" t="str">
        <f>Sosial!C14</f>
        <v>Persentase korban bencana yang menerima bantuan sosial selama masa tanggap darurat;</v>
      </c>
      <c r="D112" s="37">
        <f>Sosial!D14</f>
        <v>0</v>
      </c>
      <c r="E112" s="37">
        <f>Sosial!E14</f>
        <v>0</v>
      </c>
      <c r="F112" s="37">
        <f>Sosial!F14</f>
        <v>0</v>
      </c>
      <c r="G112" s="37" t="e">
        <f>Sosial!G14</f>
        <v>#DIV/0!</v>
      </c>
      <c r="H112" s="37">
        <f>Sosial!H14</f>
        <v>0</v>
      </c>
      <c r="I112" s="37">
        <f>Sosial!I14</f>
        <v>0</v>
      </c>
      <c r="J112" s="37" t="e">
        <f>Sosial!J14</f>
        <v>#DIV/0!</v>
      </c>
      <c r="K112" s="37">
        <f>Sosial!K14</f>
        <v>0</v>
      </c>
      <c r="L112" s="37">
        <f>Sosial!L14</f>
        <v>0</v>
      </c>
      <c r="M112" s="37" t="e">
        <f>Sosial!M14</f>
        <v>#DIV/0!</v>
      </c>
      <c r="N112" s="37">
        <f>Sosial!N14</f>
        <v>0</v>
      </c>
      <c r="O112" s="37">
        <f>Sosial!O14</f>
        <v>0</v>
      </c>
      <c r="P112" s="37" t="e">
        <f>Sosial!P14</f>
        <v>#DIV/0!</v>
      </c>
      <c r="Q112" s="37">
        <f>Sosial!Q14</f>
        <v>0</v>
      </c>
      <c r="R112" s="37">
        <f>Sosial!R14</f>
        <v>0</v>
      </c>
      <c r="S112" s="37" t="e">
        <f>Sosial!S14</f>
        <v>#DIV/0!</v>
      </c>
      <c r="T112" s="37">
        <f>Sosial!T14</f>
        <v>0</v>
      </c>
      <c r="U112" s="37">
        <f>Sosial!U14</f>
        <v>0</v>
      </c>
      <c r="V112" s="37" t="e">
        <f>Sosial!V14</f>
        <v>#DIV/0!</v>
      </c>
      <c r="W112" s="37">
        <f>Sosial!W14</f>
        <v>0</v>
      </c>
    </row>
    <row r="113" spans="1:23" ht="75" x14ac:dyDescent="0.25">
      <c r="A113" s="31">
        <v>8</v>
      </c>
      <c r="B113" s="36"/>
      <c r="C113" s="37" t="str">
        <f>Sosial!C15</f>
        <v>Persentase korban bencana yang dievakuasi dengan menggunakan sarana prasarana tanggap darurat lengkap;</v>
      </c>
      <c r="D113" s="37">
        <f>Sosial!D15</f>
        <v>0</v>
      </c>
      <c r="E113" s="37">
        <f>Sosial!E15</f>
        <v>0</v>
      </c>
      <c r="F113" s="37">
        <f>Sosial!F15</f>
        <v>0</v>
      </c>
      <c r="G113" s="37" t="e">
        <f>Sosial!G15</f>
        <v>#DIV/0!</v>
      </c>
      <c r="H113" s="37">
        <f>Sosial!H15</f>
        <v>0</v>
      </c>
      <c r="I113" s="37">
        <f>Sosial!I15</f>
        <v>0</v>
      </c>
      <c r="J113" s="37" t="e">
        <f>Sosial!J15</f>
        <v>#DIV/0!</v>
      </c>
      <c r="K113" s="37">
        <f>Sosial!K15</f>
        <v>0</v>
      </c>
      <c r="L113" s="37">
        <f>Sosial!L15</f>
        <v>0</v>
      </c>
      <c r="M113" s="37" t="e">
        <f>Sosial!M15</f>
        <v>#DIV/0!</v>
      </c>
      <c r="N113" s="37">
        <f>Sosial!N15</f>
        <v>0</v>
      </c>
      <c r="O113" s="37">
        <f>Sosial!O15</f>
        <v>0</v>
      </c>
      <c r="P113" s="37" t="e">
        <f>Sosial!P15</f>
        <v>#DIV/0!</v>
      </c>
      <c r="Q113" s="37">
        <f>Sosial!Q15</f>
        <v>0</v>
      </c>
      <c r="R113" s="37">
        <f>Sosial!R15</f>
        <v>0</v>
      </c>
      <c r="S113" s="37" t="e">
        <f>Sosial!S15</f>
        <v>#DIV/0!</v>
      </c>
      <c r="T113" s="37">
        <f>Sosial!T15</f>
        <v>0</v>
      </c>
      <c r="U113" s="37">
        <f>Sosial!U15</f>
        <v>0</v>
      </c>
      <c r="V113" s="37" t="e">
        <f>Sosial!V15</f>
        <v>#DIV/0!</v>
      </c>
      <c r="W113" s="37">
        <f>Sosial!W15</f>
        <v>0</v>
      </c>
    </row>
    <row r="114" spans="1:23" ht="75" x14ac:dyDescent="0.25">
      <c r="A114" s="31">
        <v>9</v>
      </c>
      <c r="B114" s="36"/>
      <c r="C114" s="37" t="str">
        <f>Sosial!C16</f>
        <v>Persentase penyandang cacat fisik dan mental, serta lanjut usia tidak potensial yang telah menerima jaminan sosial.</v>
      </c>
      <c r="D114" s="37">
        <f>Sosial!D16</f>
        <v>0</v>
      </c>
      <c r="E114" s="37">
        <f>Sosial!E16</f>
        <v>0</v>
      </c>
      <c r="F114" s="37">
        <f>Sosial!F16</f>
        <v>0</v>
      </c>
      <c r="G114" s="37" t="e">
        <f>Sosial!G16</f>
        <v>#DIV/0!</v>
      </c>
      <c r="H114" s="37">
        <f>Sosial!H16</f>
        <v>0</v>
      </c>
      <c r="I114" s="37">
        <f>Sosial!I16</f>
        <v>0</v>
      </c>
      <c r="J114" s="37" t="e">
        <f>Sosial!J16</f>
        <v>#DIV/0!</v>
      </c>
      <c r="K114" s="37">
        <f>Sosial!K16</f>
        <v>0</v>
      </c>
      <c r="L114" s="37">
        <f>Sosial!L16</f>
        <v>0</v>
      </c>
      <c r="M114" s="37" t="e">
        <f>Sosial!M16</f>
        <v>#DIV/0!</v>
      </c>
      <c r="N114" s="37">
        <f>Sosial!N16</f>
        <v>0</v>
      </c>
      <c r="O114" s="37">
        <f>Sosial!O16</f>
        <v>0</v>
      </c>
      <c r="P114" s="37" t="e">
        <f>Sosial!P16</f>
        <v>#DIV/0!</v>
      </c>
      <c r="Q114" s="37">
        <f>Sosial!Q16</f>
        <v>0</v>
      </c>
      <c r="R114" s="37">
        <f>Sosial!R16</f>
        <v>0</v>
      </c>
      <c r="S114" s="37" t="e">
        <f>Sosial!S16</f>
        <v>#DIV/0!</v>
      </c>
      <c r="T114" s="37">
        <f>Sosial!T16</f>
        <v>0</v>
      </c>
      <c r="U114" s="37">
        <f>Sosial!U16</f>
        <v>0</v>
      </c>
      <c r="V114" s="37" t="e">
        <f>Sosial!V16</f>
        <v>#DIV/0!</v>
      </c>
      <c r="W114" s="37">
        <f>Sosial!W16</f>
        <v>0</v>
      </c>
    </row>
    <row r="115" spans="1:23" x14ac:dyDescent="0.25">
      <c r="A115" s="33">
        <v>2</v>
      </c>
      <c r="B115" s="13" t="s">
        <v>31</v>
      </c>
      <c r="C115" s="12"/>
      <c r="D115" s="4"/>
      <c r="E115" s="4"/>
      <c r="F115" s="4"/>
      <c r="G115" s="5" t="e">
        <f>AVERAGE(G116,G129,G149,G153,G157,G183,G191,G201,G233,G244,G250,G255,G260,G268,G272,G274,G279,G286)</f>
        <v>#DIV/0!</v>
      </c>
      <c r="H115" s="4"/>
      <c r="I115" s="4"/>
      <c r="J115" s="5" t="e">
        <f>AVERAGE(J116,J129,J149,J153,J157,J183,J191,J201,J233,J244,J250,J255,J260,J268,J272,J274,J279,J286)</f>
        <v>#DIV/0!</v>
      </c>
      <c r="K115" s="4"/>
      <c r="L115" s="4"/>
      <c r="M115" s="5" t="e">
        <f>AVERAGE(M116,M129,M149,M153,M157,M183,M191,M201,M233,M244,M250,M255,M260,M268,M272,M274,M279,M286)</f>
        <v>#DIV/0!</v>
      </c>
      <c r="N115" s="4"/>
      <c r="O115" s="4"/>
      <c r="P115" s="5" t="e">
        <f>AVERAGE(P116,P129,P149,P153,P157,P183,P191,P201,P233,P244,P250,P255,P260,P268,P272,P274,P279,P286)</f>
        <v>#DIV/0!</v>
      </c>
      <c r="Q115" s="4"/>
      <c r="R115" s="4"/>
      <c r="S115" s="5" t="e">
        <f>AVERAGE(S116,S129,S149,S153,S157,S183,S191,S201,S233,S244,S250,S255,S260,S268,S272,S274,S279,S286)</f>
        <v>#DIV/0!</v>
      </c>
      <c r="T115" s="4"/>
      <c r="U115" s="4"/>
      <c r="V115" s="5" t="e">
        <f>AVERAGE(V116,V129,V149,V153,V157,V183,V191,V201,V233,V244,V250,V255,V260,V268,V272,V274,V279,V286)</f>
        <v>#DIV/0!</v>
      </c>
      <c r="W115" s="4"/>
    </row>
    <row r="116" spans="1:23" x14ac:dyDescent="0.25">
      <c r="A116" s="33"/>
      <c r="B116" s="6" t="s">
        <v>16</v>
      </c>
      <c r="C116" s="8" t="s">
        <v>32</v>
      </c>
      <c r="D116" s="4"/>
      <c r="E116" s="4"/>
      <c r="F116" s="4"/>
      <c r="G116" s="5" t="e">
        <f>AVERAGE(G117:G128)</f>
        <v>#DIV/0!</v>
      </c>
      <c r="H116" s="4"/>
      <c r="I116" s="4"/>
      <c r="J116" s="5" t="e">
        <f>AVERAGE(J117:J128)</f>
        <v>#DIV/0!</v>
      </c>
      <c r="K116" s="4"/>
      <c r="L116" s="4"/>
      <c r="M116" s="5" t="e">
        <f>AVERAGE(M117:M128)</f>
        <v>#DIV/0!</v>
      </c>
      <c r="N116" s="4"/>
      <c r="O116" s="4"/>
      <c r="P116" s="5" t="e">
        <f>AVERAGE(P117:P128)</f>
        <v>#DIV/0!</v>
      </c>
      <c r="Q116" s="4"/>
      <c r="R116" s="4"/>
      <c r="S116" s="5" t="e">
        <f>AVERAGE(S117:S128)</f>
        <v>#DIV/0!</v>
      </c>
      <c r="T116" s="4"/>
      <c r="U116" s="4"/>
      <c r="V116" s="5" t="e">
        <f>AVERAGE(V117:V128)</f>
        <v>#DIV/0!</v>
      </c>
      <c r="W116" s="4"/>
    </row>
    <row r="117" spans="1:23" ht="45" x14ac:dyDescent="0.25">
      <c r="A117" s="31">
        <v>1</v>
      </c>
      <c r="B117" s="36"/>
      <c r="C117" s="37" t="str">
        <f>'Tenaga Kerja'!C8</f>
        <v>Angka sengketa pengusaha-pekerja per tahun;</v>
      </c>
      <c r="D117" s="37">
        <f>'Tenaga Kerja'!D8</f>
        <v>0</v>
      </c>
      <c r="E117" s="37">
        <f>'Tenaga Kerja'!E8</f>
        <v>0</v>
      </c>
      <c r="F117" s="37">
        <f>'Tenaga Kerja'!F8</f>
        <v>0</v>
      </c>
      <c r="G117" s="37" t="e">
        <f>'Tenaga Kerja'!G8</f>
        <v>#DIV/0!</v>
      </c>
      <c r="H117" s="37">
        <f>'Tenaga Kerja'!H8</f>
        <v>0</v>
      </c>
      <c r="I117" s="37">
        <f>'Tenaga Kerja'!I8</f>
        <v>0</v>
      </c>
      <c r="J117" s="37" t="e">
        <f>'Tenaga Kerja'!J8</f>
        <v>#DIV/0!</v>
      </c>
      <c r="K117" s="37">
        <f>'Tenaga Kerja'!K8</f>
        <v>0</v>
      </c>
      <c r="L117" s="37">
        <f>'Tenaga Kerja'!L8</f>
        <v>0</v>
      </c>
      <c r="M117" s="37" t="e">
        <f>'Tenaga Kerja'!M8</f>
        <v>#DIV/0!</v>
      </c>
      <c r="N117" s="37">
        <f>'Tenaga Kerja'!N8</f>
        <v>0</v>
      </c>
      <c r="O117" s="37">
        <f>'Tenaga Kerja'!O8</f>
        <v>0</v>
      </c>
      <c r="P117" s="37" t="e">
        <f>'Tenaga Kerja'!P8</f>
        <v>#DIV/0!</v>
      </c>
      <c r="Q117" s="37">
        <f>'Tenaga Kerja'!Q8</f>
        <v>0</v>
      </c>
      <c r="R117" s="37">
        <f>'Tenaga Kerja'!R8</f>
        <v>0</v>
      </c>
      <c r="S117" s="37" t="e">
        <f>'Tenaga Kerja'!S8</f>
        <v>#DIV/0!</v>
      </c>
      <c r="T117" s="37">
        <f>'Tenaga Kerja'!T8</f>
        <v>0</v>
      </c>
      <c r="U117" s="37">
        <f>'Tenaga Kerja'!U8</f>
        <v>0</v>
      </c>
      <c r="V117" s="37" t="e">
        <f>'Tenaga Kerja'!V8</f>
        <v>#DIV/0!</v>
      </c>
      <c r="W117" s="37">
        <f>'Tenaga Kerja'!W8</f>
        <v>0</v>
      </c>
    </row>
    <row r="118" spans="1:23" ht="45" x14ac:dyDescent="0.25">
      <c r="A118" s="31">
        <v>2</v>
      </c>
      <c r="B118" s="36"/>
      <c r="C118" s="37" t="str">
        <f>'Tenaga Kerja'!C9</f>
        <v>Besaran kasus yang diselesaikan dengan Perjanjian Bersama (PB);</v>
      </c>
      <c r="D118" s="37">
        <f>'Tenaga Kerja'!D9</f>
        <v>0</v>
      </c>
      <c r="E118" s="37">
        <f>'Tenaga Kerja'!E9</f>
        <v>0</v>
      </c>
      <c r="F118" s="37">
        <f>'Tenaga Kerja'!F9</f>
        <v>0</v>
      </c>
      <c r="G118" s="37" t="e">
        <f>'Tenaga Kerja'!G9</f>
        <v>#DIV/0!</v>
      </c>
      <c r="H118" s="37">
        <f>'Tenaga Kerja'!H9</f>
        <v>0</v>
      </c>
      <c r="I118" s="37">
        <f>'Tenaga Kerja'!I9</f>
        <v>0</v>
      </c>
      <c r="J118" s="37" t="e">
        <f>'Tenaga Kerja'!J9</f>
        <v>#DIV/0!</v>
      </c>
      <c r="K118" s="37">
        <f>'Tenaga Kerja'!K9</f>
        <v>0</v>
      </c>
      <c r="L118" s="37">
        <f>'Tenaga Kerja'!L9</f>
        <v>0</v>
      </c>
      <c r="M118" s="37" t="e">
        <f>'Tenaga Kerja'!M9</f>
        <v>#DIV/0!</v>
      </c>
      <c r="N118" s="37">
        <f>'Tenaga Kerja'!N9</f>
        <v>0</v>
      </c>
      <c r="O118" s="37">
        <f>'Tenaga Kerja'!O9</f>
        <v>0</v>
      </c>
      <c r="P118" s="37" t="e">
        <f>'Tenaga Kerja'!P9</f>
        <v>#DIV/0!</v>
      </c>
      <c r="Q118" s="37">
        <f>'Tenaga Kerja'!Q9</f>
        <v>0</v>
      </c>
      <c r="R118" s="37">
        <f>'Tenaga Kerja'!R9</f>
        <v>0</v>
      </c>
      <c r="S118" s="37" t="e">
        <f>'Tenaga Kerja'!S9</f>
        <v>#DIV/0!</v>
      </c>
      <c r="T118" s="37">
        <f>'Tenaga Kerja'!T9</f>
        <v>0</v>
      </c>
      <c r="U118" s="37">
        <f>'Tenaga Kerja'!U9</f>
        <v>0</v>
      </c>
      <c r="V118" s="37" t="e">
        <f>'Tenaga Kerja'!V9</f>
        <v>#DIV/0!</v>
      </c>
      <c r="W118" s="37">
        <f>'Tenaga Kerja'!W9</f>
        <v>0</v>
      </c>
    </row>
    <row r="119" spans="1:23" ht="45" x14ac:dyDescent="0.25">
      <c r="A119" s="31">
        <v>3</v>
      </c>
      <c r="B119" s="36"/>
      <c r="C119" s="37" t="str">
        <f>'Tenaga Kerja'!C10</f>
        <v>Besaran pencari kerja yang terdaftar yang ditempatkan;</v>
      </c>
      <c r="D119" s="37">
        <f>'Tenaga Kerja'!D10</f>
        <v>0</v>
      </c>
      <c r="E119" s="37">
        <f>'Tenaga Kerja'!E10</f>
        <v>0</v>
      </c>
      <c r="F119" s="37">
        <f>'Tenaga Kerja'!F10</f>
        <v>0</v>
      </c>
      <c r="G119" s="37" t="e">
        <f>'Tenaga Kerja'!G10</f>
        <v>#DIV/0!</v>
      </c>
      <c r="H119" s="37">
        <f>'Tenaga Kerja'!H10</f>
        <v>0</v>
      </c>
      <c r="I119" s="37">
        <f>'Tenaga Kerja'!I10</f>
        <v>0</v>
      </c>
      <c r="J119" s="37" t="e">
        <f>'Tenaga Kerja'!J10</f>
        <v>#DIV/0!</v>
      </c>
      <c r="K119" s="37">
        <f>'Tenaga Kerja'!K10</f>
        <v>0</v>
      </c>
      <c r="L119" s="37">
        <f>'Tenaga Kerja'!L10</f>
        <v>0</v>
      </c>
      <c r="M119" s="37" t="e">
        <f>'Tenaga Kerja'!M10</f>
        <v>#DIV/0!</v>
      </c>
      <c r="N119" s="37">
        <f>'Tenaga Kerja'!N10</f>
        <v>0</v>
      </c>
      <c r="O119" s="37">
        <f>'Tenaga Kerja'!O10</f>
        <v>0</v>
      </c>
      <c r="P119" s="37" t="e">
        <f>'Tenaga Kerja'!P10</f>
        <v>#DIV/0!</v>
      </c>
      <c r="Q119" s="37">
        <f>'Tenaga Kerja'!Q10</f>
        <v>0</v>
      </c>
      <c r="R119" s="37">
        <f>'Tenaga Kerja'!R10</f>
        <v>0</v>
      </c>
      <c r="S119" s="37" t="e">
        <f>'Tenaga Kerja'!S10</f>
        <v>#DIV/0!</v>
      </c>
      <c r="T119" s="37">
        <f>'Tenaga Kerja'!T10</f>
        <v>0</v>
      </c>
      <c r="U119" s="37">
        <f>'Tenaga Kerja'!U10</f>
        <v>0</v>
      </c>
      <c r="V119" s="37" t="e">
        <f>'Tenaga Kerja'!V10</f>
        <v>#DIV/0!</v>
      </c>
      <c r="W119" s="37">
        <f>'Tenaga Kerja'!W10</f>
        <v>0</v>
      </c>
    </row>
    <row r="120" spans="1:23" ht="30" x14ac:dyDescent="0.25">
      <c r="A120" s="31">
        <v>4</v>
      </c>
      <c r="B120" s="36"/>
      <c r="C120" s="37" t="str">
        <f>'Tenaga Kerja'!C11</f>
        <v>Keselamatan dan perlindungan;</v>
      </c>
      <c r="D120" s="37">
        <f>'Tenaga Kerja'!D11</f>
        <v>0</v>
      </c>
      <c r="E120" s="37">
        <f>'Tenaga Kerja'!E11</f>
        <v>0</v>
      </c>
      <c r="F120" s="37">
        <f>'Tenaga Kerja'!F11</f>
        <v>0</v>
      </c>
      <c r="G120" s="37" t="e">
        <f>'Tenaga Kerja'!G11</f>
        <v>#DIV/0!</v>
      </c>
      <c r="H120" s="37">
        <f>'Tenaga Kerja'!H11</f>
        <v>0</v>
      </c>
      <c r="I120" s="37">
        <f>'Tenaga Kerja'!I11</f>
        <v>0</v>
      </c>
      <c r="J120" s="37" t="e">
        <f>'Tenaga Kerja'!J11</f>
        <v>#DIV/0!</v>
      </c>
      <c r="K120" s="37">
        <f>'Tenaga Kerja'!K11</f>
        <v>0</v>
      </c>
      <c r="L120" s="37">
        <f>'Tenaga Kerja'!L11</f>
        <v>0</v>
      </c>
      <c r="M120" s="37" t="e">
        <f>'Tenaga Kerja'!M11</f>
        <v>#DIV/0!</v>
      </c>
      <c r="N120" s="37">
        <f>'Tenaga Kerja'!N11</f>
        <v>0</v>
      </c>
      <c r="O120" s="37">
        <f>'Tenaga Kerja'!O11</f>
        <v>0</v>
      </c>
      <c r="P120" s="37" t="e">
        <f>'Tenaga Kerja'!P11</f>
        <v>#DIV/0!</v>
      </c>
      <c r="Q120" s="37">
        <f>'Tenaga Kerja'!Q11</f>
        <v>0</v>
      </c>
      <c r="R120" s="37">
        <f>'Tenaga Kerja'!R11</f>
        <v>0</v>
      </c>
      <c r="S120" s="37" t="e">
        <f>'Tenaga Kerja'!S11</f>
        <v>#DIV/0!</v>
      </c>
      <c r="T120" s="37">
        <f>'Tenaga Kerja'!T11</f>
        <v>0</v>
      </c>
      <c r="U120" s="37">
        <f>'Tenaga Kerja'!U11</f>
        <v>0</v>
      </c>
      <c r="V120" s="37" t="e">
        <f>'Tenaga Kerja'!V11</f>
        <v>#DIV/0!</v>
      </c>
      <c r="W120" s="37">
        <f>'Tenaga Kerja'!W11</f>
        <v>0</v>
      </c>
    </row>
    <row r="121" spans="1:23" ht="45" x14ac:dyDescent="0.25">
      <c r="A121" s="31">
        <v>5</v>
      </c>
      <c r="B121" s="36"/>
      <c r="C121" s="37" t="str">
        <f>'Tenaga Kerja'!C12</f>
        <v>Besaran pekerja/buruh yang menjadi peserta program Jamsostek;</v>
      </c>
      <c r="D121" s="37">
        <f>'Tenaga Kerja'!D12</f>
        <v>0</v>
      </c>
      <c r="E121" s="37">
        <f>'Tenaga Kerja'!E12</f>
        <v>0</v>
      </c>
      <c r="F121" s="37">
        <f>'Tenaga Kerja'!F12</f>
        <v>0</v>
      </c>
      <c r="G121" s="37" t="e">
        <f>'Tenaga Kerja'!G12</f>
        <v>#DIV/0!</v>
      </c>
      <c r="H121" s="37">
        <f>'Tenaga Kerja'!H12</f>
        <v>0</v>
      </c>
      <c r="I121" s="37">
        <f>'Tenaga Kerja'!I12</f>
        <v>0</v>
      </c>
      <c r="J121" s="37" t="e">
        <f>'Tenaga Kerja'!J12</f>
        <v>#DIV/0!</v>
      </c>
      <c r="K121" s="37">
        <f>'Tenaga Kerja'!K12</f>
        <v>0</v>
      </c>
      <c r="L121" s="37">
        <f>'Tenaga Kerja'!L12</f>
        <v>0</v>
      </c>
      <c r="M121" s="37" t="e">
        <f>'Tenaga Kerja'!M12</f>
        <v>#DIV/0!</v>
      </c>
      <c r="N121" s="37">
        <f>'Tenaga Kerja'!N12</f>
        <v>0</v>
      </c>
      <c r="O121" s="37">
        <f>'Tenaga Kerja'!O12</f>
        <v>0</v>
      </c>
      <c r="P121" s="37" t="e">
        <f>'Tenaga Kerja'!P12</f>
        <v>#DIV/0!</v>
      </c>
      <c r="Q121" s="37">
        <f>'Tenaga Kerja'!Q12</f>
        <v>0</v>
      </c>
      <c r="R121" s="37">
        <f>'Tenaga Kerja'!R12</f>
        <v>0</v>
      </c>
      <c r="S121" s="37" t="e">
        <f>'Tenaga Kerja'!S12</f>
        <v>#DIV/0!</v>
      </c>
      <c r="T121" s="37">
        <f>'Tenaga Kerja'!T12</f>
        <v>0</v>
      </c>
      <c r="U121" s="37">
        <f>'Tenaga Kerja'!U12</f>
        <v>0</v>
      </c>
      <c r="V121" s="37" t="e">
        <f>'Tenaga Kerja'!V12</f>
        <v>#DIV/0!</v>
      </c>
      <c r="W121" s="37">
        <f>'Tenaga Kerja'!W12</f>
        <v>0</v>
      </c>
    </row>
    <row r="122" spans="1:23" ht="60" x14ac:dyDescent="0.25">
      <c r="A122" s="31">
        <v>6</v>
      </c>
      <c r="B122" s="36"/>
      <c r="C122" s="37" t="str">
        <f>'Tenaga Kerja'!C13</f>
        <v>Perselisihan buruh dan pengusaha terhadap kebijakan pemerintah daerah;</v>
      </c>
      <c r="D122" s="37">
        <f>'Tenaga Kerja'!D13</f>
        <v>0</v>
      </c>
      <c r="E122" s="37">
        <f>'Tenaga Kerja'!E13</f>
        <v>0</v>
      </c>
      <c r="F122" s="37">
        <f>'Tenaga Kerja'!F13</f>
        <v>0</v>
      </c>
      <c r="G122" s="37" t="e">
        <f>'Tenaga Kerja'!G13</f>
        <v>#DIV/0!</v>
      </c>
      <c r="H122" s="37">
        <f>'Tenaga Kerja'!H13</f>
        <v>0</v>
      </c>
      <c r="I122" s="37">
        <f>'Tenaga Kerja'!I13</f>
        <v>0</v>
      </c>
      <c r="J122" s="37" t="e">
        <f>'Tenaga Kerja'!J13</f>
        <v>#DIV/0!</v>
      </c>
      <c r="K122" s="37">
        <f>'Tenaga Kerja'!K13</f>
        <v>0</v>
      </c>
      <c r="L122" s="37">
        <f>'Tenaga Kerja'!L13</f>
        <v>0</v>
      </c>
      <c r="M122" s="37" t="e">
        <f>'Tenaga Kerja'!M13</f>
        <v>#DIV/0!</v>
      </c>
      <c r="N122" s="37">
        <f>'Tenaga Kerja'!N13</f>
        <v>0</v>
      </c>
      <c r="O122" s="37">
        <f>'Tenaga Kerja'!O13</f>
        <v>0</v>
      </c>
      <c r="P122" s="37" t="e">
        <f>'Tenaga Kerja'!P13</f>
        <v>#DIV/0!</v>
      </c>
      <c r="Q122" s="37">
        <f>'Tenaga Kerja'!Q13</f>
        <v>0</v>
      </c>
      <c r="R122" s="37">
        <f>'Tenaga Kerja'!R13</f>
        <v>0</v>
      </c>
      <c r="S122" s="37" t="e">
        <f>'Tenaga Kerja'!S13</f>
        <v>#DIV/0!</v>
      </c>
      <c r="T122" s="37">
        <f>'Tenaga Kerja'!T13</f>
        <v>0</v>
      </c>
      <c r="U122" s="37">
        <f>'Tenaga Kerja'!U13</f>
        <v>0</v>
      </c>
      <c r="V122" s="37" t="e">
        <f>'Tenaga Kerja'!V13</f>
        <v>#DIV/0!</v>
      </c>
      <c r="W122" s="37">
        <f>'Tenaga Kerja'!W13</f>
        <v>0</v>
      </c>
    </row>
    <row r="123" spans="1:23" ht="30" x14ac:dyDescent="0.25">
      <c r="A123" s="31">
        <v>7</v>
      </c>
      <c r="B123" s="36"/>
      <c r="C123" s="37" t="str">
        <f>'Tenaga Kerja'!C14</f>
        <v>Besaran Pemeriksaan Perusahaan;</v>
      </c>
      <c r="D123" s="37">
        <f>'Tenaga Kerja'!D14</f>
        <v>0</v>
      </c>
      <c r="E123" s="37">
        <f>'Tenaga Kerja'!E14</f>
        <v>0</v>
      </c>
      <c r="F123" s="37">
        <f>'Tenaga Kerja'!F14</f>
        <v>0</v>
      </c>
      <c r="G123" s="37" t="e">
        <f>'Tenaga Kerja'!G14</f>
        <v>#DIV/0!</v>
      </c>
      <c r="H123" s="37">
        <f>'Tenaga Kerja'!H14</f>
        <v>0</v>
      </c>
      <c r="I123" s="37">
        <f>'Tenaga Kerja'!I14</f>
        <v>0</v>
      </c>
      <c r="J123" s="37" t="e">
        <f>'Tenaga Kerja'!J14</f>
        <v>#DIV/0!</v>
      </c>
      <c r="K123" s="37">
        <f>'Tenaga Kerja'!K14</f>
        <v>0</v>
      </c>
      <c r="L123" s="37">
        <f>'Tenaga Kerja'!L14</f>
        <v>0</v>
      </c>
      <c r="M123" s="37" t="e">
        <f>'Tenaga Kerja'!M14</f>
        <v>#DIV/0!</v>
      </c>
      <c r="N123" s="37">
        <f>'Tenaga Kerja'!N14</f>
        <v>0</v>
      </c>
      <c r="O123" s="37">
        <f>'Tenaga Kerja'!O14</f>
        <v>0</v>
      </c>
      <c r="P123" s="37" t="e">
        <f>'Tenaga Kerja'!P14</f>
        <v>#DIV/0!</v>
      </c>
      <c r="Q123" s="37">
        <f>'Tenaga Kerja'!Q14</f>
        <v>0</v>
      </c>
      <c r="R123" s="37">
        <f>'Tenaga Kerja'!R14</f>
        <v>0</v>
      </c>
      <c r="S123" s="37" t="e">
        <f>'Tenaga Kerja'!S14</f>
        <v>#DIV/0!</v>
      </c>
      <c r="T123" s="37">
        <f>'Tenaga Kerja'!T14</f>
        <v>0</v>
      </c>
      <c r="U123" s="37">
        <f>'Tenaga Kerja'!U14</f>
        <v>0</v>
      </c>
      <c r="V123" s="37" t="e">
        <f>'Tenaga Kerja'!V14</f>
        <v>#DIV/0!</v>
      </c>
      <c r="W123" s="37">
        <f>'Tenaga Kerja'!W14</f>
        <v>0</v>
      </c>
    </row>
    <row r="124" spans="1:23" ht="30" x14ac:dyDescent="0.25">
      <c r="A124" s="31">
        <v>8</v>
      </c>
      <c r="B124" s="36"/>
      <c r="C124" s="37" t="str">
        <f>'Tenaga Kerja'!C15</f>
        <v>Besaran pengujian peralatan di perusahaan;</v>
      </c>
      <c r="D124" s="37">
        <f>'Tenaga Kerja'!D15</f>
        <v>0</v>
      </c>
      <c r="E124" s="37">
        <f>'Tenaga Kerja'!E15</f>
        <v>0</v>
      </c>
      <c r="F124" s="37">
        <f>'Tenaga Kerja'!F15</f>
        <v>0</v>
      </c>
      <c r="G124" s="37" t="e">
        <f>'Tenaga Kerja'!G15</f>
        <v>#DIV/0!</v>
      </c>
      <c r="H124" s="37">
        <f>'Tenaga Kerja'!H15</f>
        <v>0</v>
      </c>
      <c r="I124" s="37">
        <f>'Tenaga Kerja'!I15</f>
        <v>0</v>
      </c>
      <c r="J124" s="37" t="e">
        <f>'Tenaga Kerja'!J15</f>
        <v>#DIV/0!</v>
      </c>
      <c r="K124" s="37">
        <f>'Tenaga Kerja'!K15</f>
        <v>0</v>
      </c>
      <c r="L124" s="37">
        <f>'Tenaga Kerja'!L15</f>
        <v>0</v>
      </c>
      <c r="M124" s="37" t="e">
        <f>'Tenaga Kerja'!M15</f>
        <v>#DIV/0!</v>
      </c>
      <c r="N124" s="37">
        <f>'Tenaga Kerja'!N15</f>
        <v>0</v>
      </c>
      <c r="O124" s="37">
        <f>'Tenaga Kerja'!O15</f>
        <v>0</v>
      </c>
      <c r="P124" s="37" t="e">
        <f>'Tenaga Kerja'!P15</f>
        <v>#DIV/0!</v>
      </c>
      <c r="Q124" s="37">
        <f>'Tenaga Kerja'!Q15</f>
        <v>0</v>
      </c>
      <c r="R124" s="37">
        <f>'Tenaga Kerja'!R15</f>
        <v>0</v>
      </c>
      <c r="S124" s="37" t="e">
        <f>'Tenaga Kerja'!S15</f>
        <v>#DIV/0!</v>
      </c>
      <c r="T124" s="37">
        <f>'Tenaga Kerja'!T15</f>
        <v>0</v>
      </c>
      <c r="U124" s="37">
        <f>'Tenaga Kerja'!U15</f>
        <v>0</v>
      </c>
      <c r="V124" s="37" t="e">
        <f>'Tenaga Kerja'!V15</f>
        <v>#DIV/0!</v>
      </c>
      <c r="W124" s="37">
        <f>'Tenaga Kerja'!W15</f>
        <v>0</v>
      </c>
    </row>
    <row r="125" spans="1:23" ht="45" x14ac:dyDescent="0.25">
      <c r="A125" s="31">
        <v>9</v>
      </c>
      <c r="B125" s="36"/>
      <c r="C125" s="37" t="str">
        <f>'Tenaga Kerja'!C16</f>
        <v>Besaran tenaga kerja yang mendapatkan pelatihan berbasis kompetensi;</v>
      </c>
      <c r="D125" s="37">
        <f>'Tenaga Kerja'!D16</f>
        <v>0</v>
      </c>
      <c r="E125" s="37">
        <f>'Tenaga Kerja'!E16</f>
        <v>0</v>
      </c>
      <c r="F125" s="37">
        <f>'Tenaga Kerja'!F16</f>
        <v>0</v>
      </c>
      <c r="G125" s="37" t="e">
        <f>'Tenaga Kerja'!G16</f>
        <v>#DIV/0!</v>
      </c>
      <c r="H125" s="37">
        <f>'Tenaga Kerja'!H16</f>
        <v>0</v>
      </c>
      <c r="I125" s="37">
        <f>'Tenaga Kerja'!I16</f>
        <v>0</v>
      </c>
      <c r="J125" s="37" t="e">
        <f>'Tenaga Kerja'!J16</f>
        <v>#DIV/0!</v>
      </c>
      <c r="K125" s="37">
        <f>'Tenaga Kerja'!K16</f>
        <v>0</v>
      </c>
      <c r="L125" s="37">
        <f>'Tenaga Kerja'!L16</f>
        <v>0</v>
      </c>
      <c r="M125" s="37" t="e">
        <f>'Tenaga Kerja'!M16</f>
        <v>#DIV/0!</v>
      </c>
      <c r="N125" s="37">
        <f>'Tenaga Kerja'!N16</f>
        <v>0</v>
      </c>
      <c r="O125" s="37">
        <f>'Tenaga Kerja'!O16</f>
        <v>0</v>
      </c>
      <c r="P125" s="37" t="e">
        <f>'Tenaga Kerja'!P16</f>
        <v>#DIV/0!</v>
      </c>
      <c r="Q125" s="37">
        <f>'Tenaga Kerja'!Q16</f>
        <v>0</v>
      </c>
      <c r="R125" s="37">
        <f>'Tenaga Kerja'!R16</f>
        <v>0</v>
      </c>
      <c r="S125" s="37" t="e">
        <f>'Tenaga Kerja'!S16</f>
        <v>#DIV/0!</v>
      </c>
      <c r="T125" s="37">
        <f>'Tenaga Kerja'!T16</f>
        <v>0</v>
      </c>
      <c r="U125" s="37">
        <f>'Tenaga Kerja'!U16</f>
        <v>0</v>
      </c>
      <c r="V125" s="37" t="e">
        <f>'Tenaga Kerja'!V16</f>
        <v>#DIV/0!</v>
      </c>
      <c r="W125" s="37">
        <f>'Tenaga Kerja'!W16</f>
        <v>0</v>
      </c>
    </row>
    <row r="126" spans="1:23" ht="45" x14ac:dyDescent="0.25">
      <c r="A126" s="31">
        <v>10</v>
      </c>
      <c r="B126" s="36"/>
      <c r="C126" s="37" t="str">
        <f>'Tenaga Kerja'!C17</f>
        <v>Besaran tenaga kerja yang mendapatkan pelatihan berbasis masyarakat;</v>
      </c>
      <c r="D126" s="37">
        <f>'Tenaga Kerja'!D17</f>
        <v>0</v>
      </c>
      <c r="E126" s="37">
        <f>'Tenaga Kerja'!E17</f>
        <v>0</v>
      </c>
      <c r="F126" s="37">
        <f>'Tenaga Kerja'!F17</f>
        <v>0</v>
      </c>
      <c r="G126" s="37" t="e">
        <f>'Tenaga Kerja'!G17</f>
        <v>#DIV/0!</v>
      </c>
      <c r="H126" s="37">
        <f>'Tenaga Kerja'!H17</f>
        <v>0</v>
      </c>
      <c r="I126" s="37">
        <f>'Tenaga Kerja'!I17</f>
        <v>0</v>
      </c>
      <c r="J126" s="37" t="e">
        <f>'Tenaga Kerja'!J17</f>
        <v>#DIV/0!</v>
      </c>
      <c r="K126" s="37">
        <f>'Tenaga Kerja'!K17</f>
        <v>0</v>
      </c>
      <c r="L126" s="37">
        <f>'Tenaga Kerja'!L17</f>
        <v>0</v>
      </c>
      <c r="M126" s="37" t="e">
        <f>'Tenaga Kerja'!M17</f>
        <v>#DIV/0!</v>
      </c>
      <c r="N126" s="37">
        <f>'Tenaga Kerja'!N17</f>
        <v>0</v>
      </c>
      <c r="O126" s="37">
        <f>'Tenaga Kerja'!O17</f>
        <v>0</v>
      </c>
      <c r="P126" s="37" t="e">
        <f>'Tenaga Kerja'!P17</f>
        <v>#DIV/0!</v>
      </c>
      <c r="Q126" s="37">
        <f>'Tenaga Kerja'!Q17</f>
        <v>0</v>
      </c>
      <c r="R126" s="37">
        <f>'Tenaga Kerja'!R17</f>
        <v>0</v>
      </c>
      <c r="S126" s="37" t="e">
        <f>'Tenaga Kerja'!S17</f>
        <v>#DIV/0!</v>
      </c>
      <c r="T126" s="37">
        <f>'Tenaga Kerja'!T17</f>
        <v>0</v>
      </c>
      <c r="U126" s="37">
        <f>'Tenaga Kerja'!U17</f>
        <v>0</v>
      </c>
      <c r="V126" s="37" t="e">
        <f>'Tenaga Kerja'!V17</f>
        <v>#DIV/0!</v>
      </c>
      <c r="W126" s="37">
        <f>'Tenaga Kerja'!W17</f>
        <v>0</v>
      </c>
    </row>
    <row r="127" spans="1:23" ht="45" x14ac:dyDescent="0.25">
      <c r="A127" s="31">
        <v>11</v>
      </c>
      <c r="B127" s="36"/>
      <c r="C127" s="37" t="str">
        <f>'Tenaga Kerja'!C18</f>
        <v>Besaran tenaga kerja yang mendapatkan pelatihan kewirausahaan; dan</v>
      </c>
      <c r="D127" s="37">
        <f>'Tenaga Kerja'!D18</f>
        <v>0</v>
      </c>
      <c r="E127" s="37">
        <f>'Tenaga Kerja'!E18</f>
        <v>0</v>
      </c>
      <c r="F127" s="37">
        <f>'Tenaga Kerja'!F18</f>
        <v>0</v>
      </c>
      <c r="G127" s="37" t="e">
        <f>'Tenaga Kerja'!G18</f>
        <v>#DIV/0!</v>
      </c>
      <c r="H127" s="37">
        <f>'Tenaga Kerja'!H18</f>
        <v>0</v>
      </c>
      <c r="I127" s="37">
        <f>'Tenaga Kerja'!I18</f>
        <v>0</v>
      </c>
      <c r="J127" s="37" t="e">
        <f>'Tenaga Kerja'!J18</f>
        <v>#DIV/0!</v>
      </c>
      <c r="K127" s="37">
        <f>'Tenaga Kerja'!K18</f>
        <v>0</v>
      </c>
      <c r="L127" s="37">
        <f>'Tenaga Kerja'!L18</f>
        <v>0</v>
      </c>
      <c r="M127" s="37" t="e">
        <f>'Tenaga Kerja'!M18</f>
        <v>#DIV/0!</v>
      </c>
      <c r="N127" s="37">
        <f>'Tenaga Kerja'!N18</f>
        <v>0</v>
      </c>
      <c r="O127" s="37">
        <f>'Tenaga Kerja'!O18</f>
        <v>0</v>
      </c>
      <c r="P127" s="37" t="e">
        <f>'Tenaga Kerja'!P18</f>
        <v>#DIV/0!</v>
      </c>
      <c r="Q127" s="37">
        <f>'Tenaga Kerja'!Q18</f>
        <v>0</v>
      </c>
      <c r="R127" s="37">
        <f>'Tenaga Kerja'!R18</f>
        <v>0</v>
      </c>
      <c r="S127" s="37" t="e">
        <f>'Tenaga Kerja'!S18</f>
        <v>#DIV/0!</v>
      </c>
      <c r="T127" s="37">
        <f>'Tenaga Kerja'!T18</f>
        <v>0</v>
      </c>
      <c r="U127" s="37">
        <f>'Tenaga Kerja'!U18</f>
        <v>0</v>
      </c>
      <c r="V127" s="37" t="e">
        <f>'Tenaga Kerja'!V18</f>
        <v>#DIV/0!</v>
      </c>
      <c r="W127" s="37">
        <f>'Tenaga Kerja'!W18</f>
        <v>0</v>
      </c>
    </row>
    <row r="128" spans="1:23" x14ac:dyDescent="0.25">
      <c r="A128" s="31">
        <v>12</v>
      </c>
      <c r="B128" s="36"/>
      <c r="C128" s="37" t="str">
        <f>'Tenaga Kerja'!C19</f>
        <v>Rasio lulusan S1/S2/S3.</v>
      </c>
      <c r="D128" s="37">
        <f>'Tenaga Kerja'!D19</f>
        <v>0</v>
      </c>
      <c r="E128" s="37">
        <f>'Tenaga Kerja'!E19</f>
        <v>0</v>
      </c>
      <c r="F128" s="37">
        <f>'Tenaga Kerja'!F19</f>
        <v>0</v>
      </c>
      <c r="G128" s="37" t="e">
        <f>'Tenaga Kerja'!G19</f>
        <v>#DIV/0!</v>
      </c>
      <c r="H128" s="37">
        <f>'Tenaga Kerja'!H19</f>
        <v>0</v>
      </c>
      <c r="I128" s="37">
        <f>'Tenaga Kerja'!I19</f>
        <v>0</v>
      </c>
      <c r="J128" s="37" t="e">
        <f>'Tenaga Kerja'!J19</f>
        <v>#DIV/0!</v>
      </c>
      <c r="K128" s="37">
        <f>'Tenaga Kerja'!K19</f>
        <v>0</v>
      </c>
      <c r="L128" s="37">
        <f>'Tenaga Kerja'!L19</f>
        <v>0</v>
      </c>
      <c r="M128" s="37" t="e">
        <f>'Tenaga Kerja'!M19</f>
        <v>#DIV/0!</v>
      </c>
      <c r="N128" s="37">
        <f>'Tenaga Kerja'!N19</f>
        <v>0</v>
      </c>
      <c r="O128" s="37">
        <f>'Tenaga Kerja'!O19</f>
        <v>0</v>
      </c>
      <c r="P128" s="37" t="e">
        <f>'Tenaga Kerja'!P19</f>
        <v>#DIV/0!</v>
      </c>
      <c r="Q128" s="37">
        <f>'Tenaga Kerja'!Q19</f>
        <v>0</v>
      </c>
      <c r="R128" s="37">
        <f>'Tenaga Kerja'!R19</f>
        <v>0</v>
      </c>
      <c r="S128" s="37" t="e">
        <f>'Tenaga Kerja'!S19</f>
        <v>#DIV/0!</v>
      </c>
      <c r="T128" s="37">
        <f>'Tenaga Kerja'!T19</f>
        <v>0</v>
      </c>
      <c r="U128" s="37">
        <f>'Tenaga Kerja'!U19</f>
        <v>0</v>
      </c>
      <c r="V128" s="37" t="e">
        <f>'Tenaga Kerja'!V19</f>
        <v>#DIV/0!</v>
      </c>
      <c r="W128" s="37">
        <f>'Tenaga Kerja'!W19</f>
        <v>0</v>
      </c>
    </row>
    <row r="129" spans="1:23" ht="45" x14ac:dyDescent="0.25">
      <c r="A129" s="33"/>
      <c r="B129" s="7" t="s">
        <v>17</v>
      </c>
      <c r="C129" s="12" t="s">
        <v>33</v>
      </c>
      <c r="D129" s="4"/>
      <c r="E129" s="4"/>
      <c r="F129" s="4"/>
      <c r="G129" s="5" t="e">
        <f>AVERAGE(G130:G148)</f>
        <v>#DIV/0!</v>
      </c>
      <c r="H129" s="4"/>
      <c r="I129" s="4"/>
      <c r="J129" s="5" t="e">
        <f>AVERAGE(J130:J148)</f>
        <v>#DIV/0!</v>
      </c>
      <c r="K129" s="4"/>
      <c r="L129" s="4"/>
      <c r="M129" s="5" t="e">
        <f>AVERAGE(M130:M148)</f>
        <v>#DIV/0!</v>
      </c>
      <c r="N129" s="4"/>
      <c r="O129" s="4"/>
      <c r="P129" s="5" t="e">
        <f>AVERAGE(P130:P148)</f>
        <v>#DIV/0!</v>
      </c>
      <c r="Q129" s="4"/>
      <c r="R129" s="4"/>
      <c r="S129" s="5" t="e">
        <f>AVERAGE(S130:S148)</f>
        <v>#DIV/0!</v>
      </c>
      <c r="T129" s="4"/>
      <c r="U129" s="4"/>
      <c r="V129" s="5" t="e">
        <f>AVERAGE(V130:V148)</f>
        <v>#DIV/0!</v>
      </c>
      <c r="W129" s="4"/>
    </row>
    <row r="130" spans="1:23" ht="45" x14ac:dyDescent="0.25">
      <c r="A130" s="31">
        <v>1</v>
      </c>
      <c r="B130" s="36"/>
      <c r="C130" s="37" t="str">
        <f>PPPA!C8</f>
        <v>Persentase partisipasi perempuan di lembaga pemerintah;</v>
      </c>
      <c r="D130" s="37">
        <f>PPPA!D8</f>
        <v>0</v>
      </c>
      <c r="E130" s="37">
        <f>PPPA!E8</f>
        <v>0</v>
      </c>
      <c r="F130" s="37">
        <f>PPPA!F8</f>
        <v>0</v>
      </c>
      <c r="G130" s="37" t="e">
        <f>PPPA!G8</f>
        <v>#DIV/0!</v>
      </c>
      <c r="H130" s="37">
        <f>PPPA!H8</f>
        <v>0</v>
      </c>
      <c r="I130" s="37">
        <f>PPPA!I8</f>
        <v>0</v>
      </c>
      <c r="J130" s="37" t="e">
        <f>PPPA!J8</f>
        <v>#DIV/0!</v>
      </c>
      <c r="K130" s="37">
        <f>PPPA!K8</f>
        <v>0</v>
      </c>
      <c r="L130" s="37">
        <f>PPPA!L8</f>
        <v>0</v>
      </c>
      <c r="M130" s="37" t="e">
        <f>PPPA!M8</f>
        <v>#DIV/0!</v>
      </c>
      <c r="N130" s="37">
        <f>PPPA!N8</f>
        <v>0</v>
      </c>
      <c r="O130" s="37">
        <f>PPPA!O8</f>
        <v>0</v>
      </c>
      <c r="P130" s="37" t="e">
        <f>PPPA!P8</f>
        <v>#DIV/0!</v>
      </c>
      <c r="Q130" s="37">
        <f>PPPA!Q8</f>
        <v>0</v>
      </c>
      <c r="R130" s="37">
        <f>PPPA!R8</f>
        <v>0</v>
      </c>
      <c r="S130" s="37" t="e">
        <f>PPPA!S8</f>
        <v>#DIV/0!</v>
      </c>
      <c r="T130" s="37">
        <f>PPPA!T8</f>
        <v>0</v>
      </c>
      <c r="U130" s="37">
        <f>PPPA!U8</f>
        <v>0</v>
      </c>
      <c r="V130" s="37" t="e">
        <f>PPPA!V8</f>
        <v>#DIV/0!</v>
      </c>
      <c r="W130" s="37">
        <f>PPPA!W8</f>
        <v>0</v>
      </c>
    </row>
    <row r="131" spans="1:23" ht="45" x14ac:dyDescent="0.25">
      <c r="A131" s="31">
        <v>2</v>
      </c>
      <c r="B131" s="36"/>
      <c r="C131" s="37" t="str">
        <f>PPPA!C9</f>
        <v>Proporsi kursi yang diduduki perempuan di DPR;</v>
      </c>
      <c r="D131" s="37">
        <f>PPPA!D9</f>
        <v>0</v>
      </c>
      <c r="E131" s="37">
        <f>PPPA!E9</f>
        <v>0</v>
      </c>
      <c r="F131" s="37">
        <f>PPPA!F9</f>
        <v>0</v>
      </c>
      <c r="G131" s="37" t="e">
        <f>PPPA!G9</f>
        <v>#DIV/0!</v>
      </c>
      <c r="H131" s="37">
        <f>PPPA!H9</f>
        <v>0</v>
      </c>
      <c r="I131" s="37">
        <f>PPPA!I9</f>
        <v>0</v>
      </c>
      <c r="J131" s="37" t="e">
        <f>PPPA!J9</f>
        <v>#DIV/0!</v>
      </c>
      <c r="K131" s="37">
        <f>PPPA!K9</f>
        <v>0</v>
      </c>
      <c r="L131" s="37">
        <f>PPPA!L9</f>
        <v>0</v>
      </c>
      <c r="M131" s="37" t="e">
        <f>PPPA!M9</f>
        <v>#DIV/0!</v>
      </c>
      <c r="N131" s="37">
        <f>PPPA!N9</f>
        <v>0</v>
      </c>
      <c r="O131" s="37">
        <f>PPPA!O9</f>
        <v>0</v>
      </c>
      <c r="P131" s="37" t="e">
        <f>PPPA!P9</f>
        <v>#DIV/0!</v>
      </c>
      <c r="Q131" s="37">
        <f>PPPA!Q9</f>
        <v>0</v>
      </c>
      <c r="R131" s="37">
        <f>PPPA!R9</f>
        <v>0</v>
      </c>
      <c r="S131" s="37" t="e">
        <f>PPPA!S9</f>
        <v>#DIV/0!</v>
      </c>
      <c r="T131" s="37">
        <f>PPPA!T9</f>
        <v>0</v>
      </c>
      <c r="U131" s="37">
        <f>PPPA!U9</f>
        <v>0</v>
      </c>
      <c r="V131" s="37" t="e">
        <f>PPPA!V9</f>
        <v>#DIV/0!</v>
      </c>
      <c r="W131" s="37">
        <f>PPPA!W9</f>
        <v>0</v>
      </c>
    </row>
    <row r="132" spans="1:23" ht="30" x14ac:dyDescent="0.25">
      <c r="A132" s="31">
        <v>3</v>
      </c>
      <c r="B132" s="36"/>
      <c r="C132" s="37" t="str">
        <f>PPPA!C10</f>
        <v>Partisipasi perempuan di lembaga swasta;</v>
      </c>
      <c r="D132" s="37">
        <f>PPPA!D10</f>
        <v>0</v>
      </c>
      <c r="E132" s="37">
        <f>PPPA!E10</f>
        <v>0</v>
      </c>
      <c r="F132" s="37">
        <f>PPPA!F10</f>
        <v>0</v>
      </c>
      <c r="G132" s="37" t="e">
        <f>PPPA!G10</f>
        <v>#DIV/0!</v>
      </c>
      <c r="H132" s="37">
        <f>PPPA!H10</f>
        <v>0</v>
      </c>
      <c r="I132" s="37">
        <f>PPPA!I10</f>
        <v>0</v>
      </c>
      <c r="J132" s="37" t="e">
        <f>PPPA!J10</f>
        <v>#DIV/0!</v>
      </c>
      <c r="K132" s="37">
        <f>PPPA!K10</f>
        <v>0</v>
      </c>
      <c r="L132" s="37">
        <f>PPPA!L10</f>
        <v>0</v>
      </c>
      <c r="M132" s="37" t="e">
        <f>PPPA!M10</f>
        <v>#DIV/0!</v>
      </c>
      <c r="N132" s="37">
        <f>PPPA!N10</f>
        <v>0</v>
      </c>
      <c r="O132" s="37">
        <f>PPPA!O10</f>
        <v>0</v>
      </c>
      <c r="P132" s="37" t="e">
        <f>PPPA!P10</f>
        <v>#DIV/0!</v>
      </c>
      <c r="Q132" s="37">
        <f>PPPA!Q10</f>
        <v>0</v>
      </c>
      <c r="R132" s="37">
        <f>PPPA!R10</f>
        <v>0</v>
      </c>
      <c r="S132" s="37" t="e">
        <f>PPPA!S10</f>
        <v>#DIV/0!</v>
      </c>
      <c r="T132" s="37">
        <f>PPPA!T10</f>
        <v>0</v>
      </c>
      <c r="U132" s="37">
        <f>PPPA!U10</f>
        <v>0</v>
      </c>
      <c r="V132" s="37" t="e">
        <f>PPPA!V10</f>
        <v>#DIV/0!</v>
      </c>
      <c r="W132" s="37">
        <f>PPPA!W10</f>
        <v>0</v>
      </c>
    </row>
    <row r="133" spans="1:23" x14ac:dyDescent="0.25">
      <c r="A133" s="31">
        <v>4</v>
      </c>
      <c r="B133" s="36"/>
      <c r="C133" s="37" t="str">
        <f>PPPA!C11</f>
        <v>Rasio KDRT</v>
      </c>
      <c r="D133" s="37">
        <f>PPPA!D11</f>
        <v>0</v>
      </c>
      <c r="E133" s="37">
        <f>PPPA!E11</f>
        <v>0</v>
      </c>
      <c r="F133" s="37">
        <f>PPPA!F11</f>
        <v>0</v>
      </c>
      <c r="G133" s="37" t="e">
        <f>PPPA!G11</f>
        <v>#DIV/0!</v>
      </c>
      <c r="H133" s="37">
        <f>PPPA!H11</f>
        <v>0</v>
      </c>
      <c r="I133" s="37">
        <f>PPPA!I11</f>
        <v>0</v>
      </c>
      <c r="J133" s="37" t="e">
        <f>PPPA!J11</f>
        <v>#DIV/0!</v>
      </c>
      <c r="K133" s="37">
        <f>PPPA!K11</f>
        <v>0</v>
      </c>
      <c r="L133" s="37">
        <f>PPPA!L11</f>
        <v>0</v>
      </c>
      <c r="M133" s="37" t="e">
        <f>PPPA!M11</f>
        <v>#DIV/0!</v>
      </c>
      <c r="N133" s="37">
        <f>PPPA!N11</f>
        <v>0</v>
      </c>
      <c r="O133" s="37">
        <f>PPPA!O11</f>
        <v>0</v>
      </c>
      <c r="P133" s="37" t="e">
        <f>PPPA!P11</f>
        <v>#DIV/0!</v>
      </c>
      <c r="Q133" s="37">
        <f>PPPA!Q11</f>
        <v>0</v>
      </c>
      <c r="R133" s="37">
        <f>PPPA!R11</f>
        <v>0</v>
      </c>
      <c r="S133" s="37" t="e">
        <f>PPPA!S11</f>
        <v>#DIV/0!</v>
      </c>
      <c r="T133" s="37">
        <f>PPPA!T11</f>
        <v>0</v>
      </c>
      <c r="U133" s="37">
        <f>PPPA!U11</f>
        <v>0</v>
      </c>
      <c r="V133" s="37" t="e">
        <f>PPPA!V11</f>
        <v>#DIV/0!</v>
      </c>
      <c r="W133" s="37">
        <f>PPPA!W11</f>
        <v>0</v>
      </c>
    </row>
    <row r="134" spans="1:23" ht="30" x14ac:dyDescent="0.25">
      <c r="A134" s="31">
        <v>5</v>
      </c>
      <c r="B134" s="36"/>
      <c r="C134" s="37" t="str">
        <f>PPPA!C12</f>
        <v>Persentase jumlah tenaga kerja dibawah umur;</v>
      </c>
      <c r="D134" s="37">
        <f>PPPA!D12</f>
        <v>0</v>
      </c>
      <c r="E134" s="37">
        <f>PPPA!E12</f>
        <v>0</v>
      </c>
      <c r="F134" s="37">
        <f>PPPA!F12</f>
        <v>0</v>
      </c>
      <c r="G134" s="37" t="e">
        <f>PPPA!G12</f>
        <v>#DIV/0!</v>
      </c>
      <c r="H134" s="37">
        <f>PPPA!H12</f>
        <v>0</v>
      </c>
      <c r="I134" s="37">
        <f>PPPA!I12</f>
        <v>0</v>
      </c>
      <c r="J134" s="37" t="e">
        <f>PPPA!J12</f>
        <v>#DIV/0!</v>
      </c>
      <c r="K134" s="37">
        <f>PPPA!K12</f>
        <v>0</v>
      </c>
      <c r="L134" s="37">
        <f>PPPA!L12</f>
        <v>0</v>
      </c>
      <c r="M134" s="37" t="e">
        <f>PPPA!M12</f>
        <v>#DIV/0!</v>
      </c>
      <c r="N134" s="37">
        <f>PPPA!N12</f>
        <v>0</v>
      </c>
      <c r="O134" s="37">
        <f>PPPA!O12</f>
        <v>0</v>
      </c>
      <c r="P134" s="37" t="e">
        <f>PPPA!P12</f>
        <v>#DIV/0!</v>
      </c>
      <c r="Q134" s="37">
        <f>PPPA!Q12</f>
        <v>0</v>
      </c>
      <c r="R134" s="37">
        <f>PPPA!R12</f>
        <v>0</v>
      </c>
      <c r="S134" s="37" t="e">
        <f>PPPA!S12</f>
        <v>#DIV/0!</v>
      </c>
      <c r="T134" s="37">
        <f>PPPA!T12</f>
        <v>0</v>
      </c>
      <c r="U134" s="37">
        <f>PPPA!U12</f>
        <v>0</v>
      </c>
      <c r="V134" s="37" t="e">
        <f>PPPA!V12</f>
        <v>#DIV/0!</v>
      </c>
      <c r="W134" s="37">
        <f>PPPA!W12</f>
        <v>0</v>
      </c>
    </row>
    <row r="135" spans="1:23" ht="30" x14ac:dyDescent="0.25">
      <c r="A135" s="31">
        <v>6</v>
      </c>
      <c r="B135" s="36"/>
      <c r="C135" s="37" t="str">
        <f>PPPA!C13</f>
        <v>Partisipasi angkatan kerja perempuan;</v>
      </c>
      <c r="D135" s="37">
        <f>PPPA!D13</f>
        <v>0</v>
      </c>
      <c r="E135" s="37">
        <f>PPPA!E13</f>
        <v>0</v>
      </c>
      <c r="F135" s="37">
        <f>PPPA!F13</f>
        <v>0</v>
      </c>
      <c r="G135" s="37" t="e">
        <f>PPPA!G13</f>
        <v>#DIV/0!</v>
      </c>
      <c r="H135" s="37">
        <f>PPPA!H13</f>
        <v>0</v>
      </c>
      <c r="I135" s="37">
        <f>PPPA!I13</f>
        <v>0</v>
      </c>
      <c r="J135" s="37" t="e">
        <f>PPPA!J13</f>
        <v>#DIV/0!</v>
      </c>
      <c r="K135" s="37">
        <f>PPPA!K13</f>
        <v>0</v>
      </c>
      <c r="L135" s="37">
        <f>PPPA!L13</f>
        <v>0</v>
      </c>
      <c r="M135" s="37" t="e">
        <f>PPPA!M13</f>
        <v>#DIV/0!</v>
      </c>
      <c r="N135" s="37">
        <f>PPPA!N13</f>
        <v>0</v>
      </c>
      <c r="O135" s="37">
        <f>PPPA!O13</f>
        <v>0</v>
      </c>
      <c r="P135" s="37" t="e">
        <f>PPPA!P13</f>
        <v>#DIV/0!</v>
      </c>
      <c r="Q135" s="37">
        <f>PPPA!Q13</f>
        <v>0</v>
      </c>
      <c r="R135" s="37">
        <f>PPPA!R13</f>
        <v>0</v>
      </c>
      <c r="S135" s="37" t="e">
        <f>PPPA!S13</f>
        <v>#DIV/0!</v>
      </c>
      <c r="T135" s="37">
        <f>PPPA!T13</f>
        <v>0</v>
      </c>
      <c r="U135" s="37">
        <f>PPPA!U13</f>
        <v>0</v>
      </c>
      <c r="V135" s="37" t="e">
        <f>PPPA!V13</f>
        <v>#DIV/0!</v>
      </c>
      <c r="W135" s="37">
        <f>PPPA!W13</f>
        <v>0</v>
      </c>
    </row>
    <row r="136" spans="1:23" ht="105" x14ac:dyDescent="0.25">
      <c r="A136" s="31">
        <v>7</v>
      </c>
      <c r="B136" s="36"/>
      <c r="C136" s="37" t="str">
        <f>PPPA!C14</f>
        <v>Cakupan perempuan dan anak korban kekerasan yang mendapatkan penanganan pengaduan oleh petugas terlatih didalam unit pelayanan terpadu;</v>
      </c>
      <c r="D136" s="37">
        <f>PPPA!D14</f>
        <v>0</v>
      </c>
      <c r="E136" s="37">
        <f>PPPA!E14</f>
        <v>0</v>
      </c>
      <c r="F136" s="37">
        <f>PPPA!F14</f>
        <v>0</v>
      </c>
      <c r="G136" s="37" t="e">
        <f>PPPA!G14</f>
        <v>#DIV/0!</v>
      </c>
      <c r="H136" s="37">
        <f>PPPA!H14</f>
        <v>0</v>
      </c>
      <c r="I136" s="37">
        <f>PPPA!I14</f>
        <v>0</v>
      </c>
      <c r="J136" s="37" t="e">
        <f>PPPA!J14</f>
        <v>#DIV/0!</v>
      </c>
      <c r="K136" s="37">
        <f>PPPA!K14</f>
        <v>0</v>
      </c>
      <c r="L136" s="37">
        <f>PPPA!L14</f>
        <v>0</v>
      </c>
      <c r="M136" s="37" t="e">
        <f>PPPA!M14</f>
        <v>#DIV/0!</v>
      </c>
      <c r="N136" s="37">
        <f>PPPA!N14</f>
        <v>0</v>
      </c>
      <c r="O136" s="37">
        <f>PPPA!O14</f>
        <v>0</v>
      </c>
      <c r="P136" s="37" t="e">
        <f>PPPA!P14</f>
        <v>#DIV/0!</v>
      </c>
      <c r="Q136" s="37">
        <f>PPPA!Q14</f>
        <v>0</v>
      </c>
      <c r="R136" s="37">
        <f>PPPA!R14</f>
        <v>0</v>
      </c>
      <c r="S136" s="37" t="e">
        <f>PPPA!S14</f>
        <v>#DIV/0!</v>
      </c>
      <c r="T136" s="37">
        <f>PPPA!T14</f>
        <v>0</v>
      </c>
      <c r="U136" s="37">
        <f>PPPA!U14</f>
        <v>0</v>
      </c>
      <c r="V136" s="37" t="e">
        <f>PPPA!V14</f>
        <v>#DIV/0!</v>
      </c>
      <c r="W136" s="37">
        <f>PPPA!W14</f>
        <v>0</v>
      </c>
    </row>
    <row r="137" spans="1:23" ht="120" x14ac:dyDescent="0.25">
      <c r="A137" s="31">
        <v>8</v>
      </c>
      <c r="B137" s="36"/>
      <c r="C137" s="37" t="str">
        <f>PPPA!C15</f>
        <v>Cakupan perempuan dan anak korban kekerasan yang mendapatkan layanan kesehatan oleh tenaga kesehatan terlatih di Puskesmas mampu tatalaksana KtP/A dan PPT/PKT di Rumah Sakit;</v>
      </c>
      <c r="D137" s="37">
        <f>PPPA!D15</f>
        <v>0</v>
      </c>
      <c r="E137" s="37">
        <f>PPPA!E15</f>
        <v>0</v>
      </c>
      <c r="F137" s="37">
        <f>PPPA!F15</f>
        <v>0</v>
      </c>
      <c r="G137" s="37" t="e">
        <f>PPPA!G15</f>
        <v>#DIV/0!</v>
      </c>
      <c r="H137" s="37">
        <f>PPPA!H15</f>
        <v>0</v>
      </c>
      <c r="I137" s="37">
        <f>PPPA!I15</f>
        <v>0</v>
      </c>
      <c r="J137" s="37" t="e">
        <f>PPPA!J15</f>
        <v>#DIV/0!</v>
      </c>
      <c r="K137" s="37">
        <f>PPPA!K15</f>
        <v>0</v>
      </c>
      <c r="L137" s="37">
        <f>PPPA!L15</f>
        <v>0</v>
      </c>
      <c r="M137" s="37" t="e">
        <f>PPPA!M15</f>
        <v>#DIV/0!</v>
      </c>
      <c r="N137" s="37">
        <f>PPPA!N15</f>
        <v>0</v>
      </c>
      <c r="O137" s="37">
        <f>PPPA!O15</f>
        <v>0</v>
      </c>
      <c r="P137" s="37" t="e">
        <f>PPPA!P15</f>
        <v>#DIV/0!</v>
      </c>
      <c r="Q137" s="37">
        <f>PPPA!Q15</f>
        <v>0</v>
      </c>
      <c r="R137" s="37">
        <f>PPPA!R15</f>
        <v>0</v>
      </c>
      <c r="S137" s="37" t="e">
        <f>PPPA!S15</f>
        <v>#DIV/0!</v>
      </c>
      <c r="T137" s="37">
        <f>PPPA!T15</f>
        <v>0</v>
      </c>
      <c r="U137" s="37">
        <f>PPPA!U15</f>
        <v>0</v>
      </c>
      <c r="V137" s="37" t="e">
        <f>PPPA!V15</f>
        <v>#DIV/0!</v>
      </c>
      <c r="W137" s="37">
        <f>PPPA!W15</f>
        <v>0</v>
      </c>
    </row>
    <row r="138" spans="1:23" ht="120" x14ac:dyDescent="0.25">
      <c r="A138" s="31">
        <v>9</v>
      </c>
      <c r="B138" s="36"/>
      <c r="C138" s="37" t="str">
        <f>PPPA!C16</f>
        <v>Cakupan layanan rehabilitasi sosial yang diberikan oleh petugas rehabilitasi sosial terlatih bagi perempuan dan anak korban kekerasan di dalam unit pelayanan terpadu;</v>
      </c>
      <c r="D138" s="37">
        <f>PPPA!D16</f>
        <v>0</v>
      </c>
      <c r="E138" s="37">
        <f>PPPA!E16</f>
        <v>0</v>
      </c>
      <c r="F138" s="37">
        <f>PPPA!F16</f>
        <v>0</v>
      </c>
      <c r="G138" s="37" t="e">
        <f>PPPA!G16</f>
        <v>#DIV/0!</v>
      </c>
      <c r="H138" s="37">
        <f>PPPA!H16</f>
        <v>0</v>
      </c>
      <c r="I138" s="37">
        <f>PPPA!I16</f>
        <v>0</v>
      </c>
      <c r="J138" s="37" t="e">
        <f>PPPA!J16</f>
        <v>#DIV/0!</v>
      </c>
      <c r="K138" s="37">
        <f>PPPA!K16</f>
        <v>0</v>
      </c>
      <c r="L138" s="37">
        <f>PPPA!L16</f>
        <v>0</v>
      </c>
      <c r="M138" s="37" t="e">
        <f>PPPA!M16</f>
        <v>#DIV/0!</v>
      </c>
      <c r="N138" s="37">
        <f>PPPA!N16</f>
        <v>0</v>
      </c>
      <c r="O138" s="37">
        <f>PPPA!O16</f>
        <v>0</v>
      </c>
      <c r="P138" s="37" t="e">
        <f>PPPA!P16</f>
        <v>#DIV/0!</v>
      </c>
      <c r="Q138" s="37">
        <f>PPPA!Q16</f>
        <v>0</v>
      </c>
      <c r="R138" s="37">
        <f>PPPA!R16</f>
        <v>0</v>
      </c>
      <c r="S138" s="37" t="e">
        <f>PPPA!S16</f>
        <v>#DIV/0!</v>
      </c>
      <c r="T138" s="37">
        <f>PPPA!T16</f>
        <v>0</v>
      </c>
      <c r="U138" s="37">
        <f>PPPA!U16</f>
        <v>0</v>
      </c>
      <c r="V138" s="37" t="e">
        <f>PPPA!V16</f>
        <v>#DIV/0!</v>
      </c>
      <c r="W138" s="37">
        <f>PPPA!W16</f>
        <v>0</v>
      </c>
    </row>
    <row r="139" spans="1:23" ht="105" x14ac:dyDescent="0.25">
      <c r="A139" s="31">
        <v>10</v>
      </c>
      <c r="B139" s="36"/>
      <c r="C139" s="37" t="str">
        <f>PPPA!C17</f>
        <v>Cakupan penegakan hukum dari tingkat penyidikan sampai dengan putusan pengadilan atas kasus-kasus kekerasan terhadap perempuan dan anak;</v>
      </c>
      <c r="D139" s="37">
        <f>PPPA!D17</f>
        <v>0</v>
      </c>
      <c r="E139" s="37">
        <f>PPPA!E17</f>
        <v>0</v>
      </c>
      <c r="F139" s="37">
        <f>PPPA!F17</f>
        <v>0</v>
      </c>
      <c r="G139" s="37" t="e">
        <f>PPPA!G17</f>
        <v>#DIV/0!</v>
      </c>
      <c r="H139" s="37">
        <f>PPPA!H17</f>
        <v>0</v>
      </c>
      <c r="I139" s="37">
        <f>PPPA!I17</f>
        <v>0</v>
      </c>
      <c r="J139" s="37" t="e">
        <f>PPPA!J17</f>
        <v>#DIV/0!</v>
      </c>
      <c r="K139" s="37">
        <f>PPPA!K17</f>
        <v>0</v>
      </c>
      <c r="L139" s="37">
        <f>PPPA!L17</f>
        <v>0</v>
      </c>
      <c r="M139" s="37" t="e">
        <f>PPPA!M17</f>
        <v>#DIV/0!</v>
      </c>
      <c r="N139" s="37">
        <f>PPPA!N17</f>
        <v>0</v>
      </c>
      <c r="O139" s="37">
        <f>PPPA!O17</f>
        <v>0</v>
      </c>
      <c r="P139" s="37" t="e">
        <f>PPPA!P17</f>
        <v>#DIV/0!</v>
      </c>
      <c r="Q139" s="37">
        <f>PPPA!Q17</f>
        <v>0</v>
      </c>
      <c r="R139" s="37">
        <f>PPPA!R17</f>
        <v>0</v>
      </c>
      <c r="S139" s="37" t="e">
        <f>PPPA!S17</f>
        <v>#DIV/0!</v>
      </c>
      <c r="T139" s="37">
        <f>PPPA!T17</f>
        <v>0</v>
      </c>
      <c r="U139" s="37">
        <f>PPPA!U17</f>
        <v>0</v>
      </c>
      <c r="V139" s="37" t="e">
        <f>PPPA!V17</f>
        <v>#DIV/0!</v>
      </c>
      <c r="W139" s="37">
        <f>PPPA!W17</f>
        <v>0</v>
      </c>
    </row>
    <row r="140" spans="1:23" ht="60" x14ac:dyDescent="0.25">
      <c r="A140" s="31">
        <v>11</v>
      </c>
      <c r="B140" s="36"/>
      <c r="C140" s="37" t="str">
        <f>PPPA!C18</f>
        <v>Cakupan perempuan dan anak korban kekerasan yang mendapatkan layanan bantuan hukum;</v>
      </c>
      <c r="D140" s="37">
        <f>PPPA!D18</f>
        <v>0</v>
      </c>
      <c r="E140" s="37">
        <f>PPPA!E18</f>
        <v>0</v>
      </c>
      <c r="F140" s="37">
        <f>PPPA!F18</f>
        <v>0</v>
      </c>
      <c r="G140" s="37" t="e">
        <f>PPPA!G18</f>
        <v>#DIV/0!</v>
      </c>
      <c r="H140" s="37">
        <f>PPPA!H18</f>
        <v>0</v>
      </c>
      <c r="I140" s="37">
        <f>PPPA!I18</f>
        <v>0</v>
      </c>
      <c r="J140" s="37" t="e">
        <f>PPPA!J18</f>
        <v>#DIV/0!</v>
      </c>
      <c r="K140" s="37">
        <f>PPPA!K18</f>
        <v>0</v>
      </c>
      <c r="L140" s="37">
        <f>PPPA!L18</f>
        <v>0</v>
      </c>
      <c r="M140" s="37" t="e">
        <f>PPPA!M18</f>
        <v>#DIV/0!</v>
      </c>
      <c r="N140" s="37">
        <f>PPPA!N18</f>
        <v>0</v>
      </c>
      <c r="O140" s="37">
        <f>PPPA!O18</f>
        <v>0</v>
      </c>
      <c r="P140" s="37" t="e">
        <f>PPPA!P18</f>
        <v>#DIV/0!</v>
      </c>
      <c r="Q140" s="37">
        <f>PPPA!Q18</f>
        <v>0</v>
      </c>
      <c r="R140" s="37">
        <f>PPPA!R18</f>
        <v>0</v>
      </c>
      <c r="S140" s="37" t="e">
        <f>PPPA!S18</f>
        <v>#DIV/0!</v>
      </c>
      <c r="T140" s="37">
        <f>PPPA!T18</f>
        <v>0</v>
      </c>
      <c r="U140" s="37">
        <f>PPPA!U18</f>
        <v>0</v>
      </c>
      <c r="V140" s="37" t="e">
        <f>PPPA!V18</f>
        <v>#DIV/0!</v>
      </c>
      <c r="W140" s="37">
        <f>PPPA!W18</f>
        <v>0</v>
      </c>
    </row>
    <row r="141" spans="1:23" ht="60" x14ac:dyDescent="0.25">
      <c r="A141" s="31">
        <v>12</v>
      </c>
      <c r="B141" s="36"/>
      <c r="C141" s="37" t="str">
        <f>PPPA!C19</f>
        <v>Cakupan layanan pemulangan bagi perempuan dan anak korban kekerasan;</v>
      </c>
      <c r="D141" s="37">
        <f>PPPA!D19</f>
        <v>0</v>
      </c>
      <c r="E141" s="37">
        <f>PPPA!E19</f>
        <v>0</v>
      </c>
      <c r="F141" s="37">
        <f>PPPA!F19</f>
        <v>0</v>
      </c>
      <c r="G141" s="37" t="e">
        <f>PPPA!G19</f>
        <v>#DIV/0!</v>
      </c>
      <c r="H141" s="37">
        <f>PPPA!H19</f>
        <v>0</v>
      </c>
      <c r="I141" s="37">
        <f>PPPA!I19</f>
        <v>0</v>
      </c>
      <c r="J141" s="37" t="e">
        <f>PPPA!J19</f>
        <v>#DIV/0!</v>
      </c>
      <c r="K141" s="37">
        <f>PPPA!K19</f>
        <v>0</v>
      </c>
      <c r="L141" s="37">
        <f>PPPA!L19</f>
        <v>0</v>
      </c>
      <c r="M141" s="37" t="e">
        <f>PPPA!M19</f>
        <v>#DIV/0!</v>
      </c>
      <c r="N141" s="37">
        <f>PPPA!N19</f>
        <v>0</v>
      </c>
      <c r="O141" s="37">
        <f>PPPA!O19</f>
        <v>0</v>
      </c>
      <c r="P141" s="37" t="e">
        <f>PPPA!P19</f>
        <v>#DIV/0!</v>
      </c>
      <c r="Q141" s="37">
        <f>PPPA!Q19</f>
        <v>0</v>
      </c>
      <c r="R141" s="37">
        <f>PPPA!R19</f>
        <v>0</v>
      </c>
      <c r="S141" s="37" t="e">
        <f>PPPA!S19</f>
        <v>#DIV/0!</v>
      </c>
      <c r="T141" s="37">
        <f>PPPA!T19</f>
        <v>0</v>
      </c>
      <c r="U141" s="37">
        <f>PPPA!U19</f>
        <v>0</v>
      </c>
      <c r="V141" s="37" t="e">
        <f>PPPA!V19</f>
        <v>#DIV/0!</v>
      </c>
      <c r="W141" s="37">
        <f>PPPA!W19</f>
        <v>0</v>
      </c>
    </row>
    <row r="142" spans="1:23" ht="60" x14ac:dyDescent="0.25">
      <c r="A142" s="31">
        <v>13</v>
      </c>
      <c r="B142" s="36"/>
      <c r="C142" s="37" t="str">
        <f>PPPA!C20</f>
        <v>Cakupan layanan reintegrasi sosial bagi perempuan dan anak korban kekerasan;</v>
      </c>
      <c r="D142" s="37">
        <f>PPPA!D20</f>
        <v>0</v>
      </c>
      <c r="E142" s="37">
        <f>PPPA!E20</f>
        <v>0</v>
      </c>
      <c r="F142" s="37">
        <f>PPPA!F20</f>
        <v>0</v>
      </c>
      <c r="G142" s="37" t="e">
        <f>PPPA!G20</f>
        <v>#DIV/0!</v>
      </c>
      <c r="H142" s="37">
        <f>PPPA!H20</f>
        <v>0</v>
      </c>
      <c r="I142" s="37">
        <f>PPPA!I20</f>
        <v>0</v>
      </c>
      <c r="J142" s="37" t="e">
        <f>PPPA!J20</f>
        <v>#DIV/0!</v>
      </c>
      <c r="K142" s="37">
        <f>PPPA!K20</f>
        <v>0</v>
      </c>
      <c r="L142" s="37">
        <f>PPPA!L20</f>
        <v>0</v>
      </c>
      <c r="M142" s="37" t="e">
        <f>PPPA!M20</f>
        <v>#DIV/0!</v>
      </c>
      <c r="N142" s="37">
        <f>PPPA!N20</f>
        <v>0</v>
      </c>
      <c r="O142" s="37">
        <f>PPPA!O20</f>
        <v>0</v>
      </c>
      <c r="P142" s="37" t="e">
        <f>PPPA!P20</f>
        <v>#DIV/0!</v>
      </c>
      <c r="Q142" s="37">
        <f>PPPA!Q20</f>
        <v>0</v>
      </c>
      <c r="R142" s="37">
        <f>PPPA!R20</f>
        <v>0</v>
      </c>
      <c r="S142" s="37" t="e">
        <f>PPPA!S20</f>
        <v>#DIV/0!</v>
      </c>
      <c r="T142" s="37">
        <f>PPPA!T20</f>
        <v>0</v>
      </c>
      <c r="U142" s="37">
        <f>PPPA!U20</f>
        <v>0</v>
      </c>
      <c r="V142" s="37" t="e">
        <f>PPPA!V20</f>
        <v>#DIV/0!</v>
      </c>
      <c r="W142" s="37">
        <f>PPPA!W20</f>
        <v>0</v>
      </c>
    </row>
    <row r="143" spans="1:23" ht="45" x14ac:dyDescent="0.25">
      <c r="A143" s="31">
        <v>14</v>
      </c>
      <c r="B143" s="36"/>
      <c r="C143" s="37" t="str">
        <f>PPPA!C21</f>
        <v>Rasio APM perempuan/laki-laki di SD;</v>
      </c>
      <c r="D143" s="37">
        <f>PPPA!D21</f>
        <v>0</v>
      </c>
      <c r="E143" s="37">
        <f>PPPA!E21</f>
        <v>0</v>
      </c>
      <c r="F143" s="37">
        <f>PPPA!F21</f>
        <v>0</v>
      </c>
      <c r="G143" s="37" t="e">
        <f>PPPA!G21</f>
        <v>#DIV/0!</v>
      </c>
      <c r="H143" s="37">
        <f>PPPA!H21</f>
        <v>0</v>
      </c>
      <c r="I143" s="37">
        <f>PPPA!I21</f>
        <v>0</v>
      </c>
      <c r="J143" s="37" t="e">
        <f>PPPA!J21</f>
        <v>#DIV/0!</v>
      </c>
      <c r="K143" s="37">
        <f>PPPA!K21</f>
        <v>0</v>
      </c>
      <c r="L143" s="37">
        <f>PPPA!L21</f>
        <v>0</v>
      </c>
      <c r="M143" s="37" t="e">
        <f>PPPA!M21</f>
        <v>#DIV/0!</v>
      </c>
      <c r="N143" s="37">
        <f>PPPA!N21</f>
        <v>0</v>
      </c>
      <c r="O143" s="37">
        <f>PPPA!O21</f>
        <v>0</v>
      </c>
      <c r="P143" s="37" t="e">
        <f>PPPA!P21</f>
        <v>#DIV/0!</v>
      </c>
      <c r="Q143" s="37">
        <f>PPPA!Q21</f>
        <v>0</v>
      </c>
      <c r="R143" s="37">
        <f>PPPA!R21</f>
        <v>0</v>
      </c>
      <c r="S143" s="37" t="e">
        <f>PPPA!S21</f>
        <v>#DIV/0!</v>
      </c>
      <c r="T143" s="37">
        <f>PPPA!T21</f>
        <v>0</v>
      </c>
      <c r="U143" s="37">
        <f>PPPA!U21</f>
        <v>0</v>
      </c>
      <c r="V143" s="37" t="e">
        <f>PPPA!V21</f>
        <v>#DIV/0!</v>
      </c>
      <c r="W143" s="37">
        <f>PPPA!W21</f>
        <v>0</v>
      </c>
    </row>
    <row r="144" spans="1:23" ht="45" x14ac:dyDescent="0.25">
      <c r="A144" s="31">
        <v>15</v>
      </c>
      <c r="B144" s="36"/>
      <c r="C144" s="37" t="str">
        <f>PPPA!C22</f>
        <v>Rasio APM perempuan/laki-laki di SMP;</v>
      </c>
      <c r="D144" s="37">
        <f>PPPA!D22</f>
        <v>0</v>
      </c>
      <c r="E144" s="37">
        <f>PPPA!E22</f>
        <v>0</v>
      </c>
      <c r="F144" s="37">
        <f>PPPA!F22</f>
        <v>0</v>
      </c>
      <c r="G144" s="37" t="e">
        <f>PPPA!G22</f>
        <v>#DIV/0!</v>
      </c>
      <c r="H144" s="37">
        <f>PPPA!H22</f>
        <v>0</v>
      </c>
      <c r="I144" s="37">
        <f>PPPA!I22</f>
        <v>0</v>
      </c>
      <c r="J144" s="37" t="e">
        <f>PPPA!J22</f>
        <v>#DIV/0!</v>
      </c>
      <c r="K144" s="37">
        <f>PPPA!K22</f>
        <v>0</v>
      </c>
      <c r="L144" s="37">
        <f>PPPA!L22</f>
        <v>0</v>
      </c>
      <c r="M144" s="37" t="e">
        <f>PPPA!M22</f>
        <v>#DIV/0!</v>
      </c>
      <c r="N144" s="37">
        <f>PPPA!N22</f>
        <v>0</v>
      </c>
      <c r="O144" s="37">
        <f>PPPA!O22</f>
        <v>0</v>
      </c>
      <c r="P144" s="37" t="e">
        <f>PPPA!P22</f>
        <v>#DIV/0!</v>
      </c>
      <c r="Q144" s="37">
        <f>PPPA!Q22</f>
        <v>0</v>
      </c>
      <c r="R144" s="37">
        <f>PPPA!R22</f>
        <v>0</v>
      </c>
      <c r="S144" s="37" t="e">
        <f>PPPA!S22</f>
        <v>#DIV/0!</v>
      </c>
      <c r="T144" s="37">
        <f>PPPA!T22</f>
        <v>0</v>
      </c>
      <c r="U144" s="37">
        <f>PPPA!U22</f>
        <v>0</v>
      </c>
      <c r="V144" s="37" t="e">
        <f>PPPA!V22</f>
        <v>#DIV/0!</v>
      </c>
      <c r="W144" s="37">
        <f>PPPA!W22</f>
        <v>0</v>
      </c>
    </row>
    <row r="145" spans="1:23" ht="45" x14ac:dyDescent="0.25">
      <c r="A145" s="31">
        <v>16</v>
      </c>
      <c r="B145" s="36"/>
      <c r="C145" s="37" t="str">
        <f>PPPA!C23</f>
        <v>Rasio APM perempuan/laki-laki di SMA;</v>
      </c>
      <c r="D145" s="37">
        <f>PPPA!D23</f>
        <v>0</v>
      </c>
      <c r="E145" s="37">
        <f>PPPA!E23</f>
        <v>0</v>
      </c>
      <c r="F145" s="37">
        <f>PPPA!F23</f>
        <v>0</v>
      </c>
      <c r="G145" s="37" t="e">
        <f>PPPA!G23</f>
        <v>#DIV/0!</v>
      </c>
      <c r="H145" s="37">
        <f>PPPA!H23</f>
        <v>0</v>
      </c>
      <c r="I145" s="37">
        <f>PPPA!I23</f>
        <v>0</v>
      </c>
      <c r="J145" s="37" t="e">
        <f>PPPA!J23</f>
        <v>#DIV/0!</v>
      </c>
      <c r="K145" s="37">
        <f>PPPA!K23</f>
        <v>0</v>
      </c>
      <c r="L145" s="37">
        <f>PPPA!L23</f>
        <v>0</v>
      </c>
      <c r="M145" s="37" t="e">
        <f>PPPA!M23</f>
        <v>#DIV/0!</v>
      </c>
      <c r="N145" s="37">
        <f>PPPA!N23</f>
        <v>0</v>
      </c>
      <c r="O145" s="37">
        <f>PPPA!O23</f>
        <v>0</v>
      </c>
      <c r="P145" s="37" t="e">
        <f>PPPA!P23</f>
        <v>#DIV/0!</v>
      </c>
      <c r="Q145" s="37">
        <f>PPPA!Q23</f>
        <v>0</v>
      </c>
      <c r="R145" s="37">
        <f>PPPA!R23</f>
        <v>0</v>
      </c>
      <c r="S145" s="37" t="e">
        <f>PPPA!S23</f>
        <v>#DIV/0!</v>
      </c>
      <c r="T145" s="37">
        <f>PPPA!T23</f>
        <v>0</v>
      </c>
      <c r="U145" s="37">
        <f>PPPA!U23</f>
        <v>0</v>
      </c>
      <c r="V145" s="37" t="e">
        <f>PPPA!V23</f>
        <v>#DIV/0!</v>
      </c>
      <c r="W145" s="37">
        <f>PPPA!W23</f>
        <v>0</v>
      </c>
    </row>
    <row r="146" spans="1:23" ht="45" x14ac:dyDescent="0.25">
      <c r="A146" s="31">
        <v>17</v>
      </c>
      <c r="B146" s="36"/>
      <c r="C146" s="37" t="str">
        <f>PPPA!C24</f>
        <v>Rasio APM perempuan/laki-laki di Perguruan Tinggi;</v>
      </c>
      <c r="D146" s="37">
        <f>PPPA!D24</f>
        <v>0</v>
      </c>
      <c r="E146" s="37">
        <f>PPPA!E24</f>
        <v>0</v>
      </c>
      <c r="F146" s="37">
        <f>PPPA!F24</f>
        <v>0</v>
      </c>
      <c r="G146" s="37" t="e">
        <f>PPPA!G24</f>
        <v>#DIV/0!</v>
      </c>
      <c r="H146" s="37">
        <f>PPPA!H24</f>
        <v>0</v>
      </c>
      <c r="I146" s="37">
        <f>PPPA!I24</f>
        <v>0</v>
      </c>
      <c r="J146" s="37" t="e">
        <f>PPPA!J24</f>
        <v>#DIV/0!</v>
      </c>
      <c r="K146" s="37">
        <f>PPPA!K24</f>
        <v>0</v>
      </c>
      <c r="L146" s="37">
        <f>PPPA!L24</f>
        <v>0</v>
      </c>
      <c r="M146" s="37" t="e">
        <f>PPPA!M24</f>
        <v>#DIV/0!</v>
      </c>
      <c r="N146" s="37">
        <f>PPPA!N24</f>
        <v>0</v>
      </c>
      <c r="O146" s="37">
        <f>PPPA!O24</f>
        <v>0</v>
      </c>
      <c r="P146" s="37" t="e">
        <f>PPPA!P24</f>
        <v>#DIV/0!</v>
      </c>
      <c r="Q146" s="37">
        <f>PPPA!Q24</f>
        <v>0</v>
      </c>
      <c r="R146" s="37">
        <f>PPPA!R24</f>
        <v>0</v>
      </c>
      <c r="S146" s="37" t="e">
        <f>PPPA!S24</f>
        <v>#DIV/0!</v>
      </c>
      <c r="T146" s="37">
        <f>PPPA!T24</f>
        <v>0</v>
      </c>
      <c r="U146" s="37">
        <f>PPPA!U24</f>
        <v>0</v>
      </c>
      <c r="V146" s="37" t="e">
        <f>PPPA!V24</f>
        <v>#DIV/0!</v>
      </c>
      <c r="W146" s="37">
        <f>PPPA!W24</f>
        <v>0</v>
      </c>
    </row>
    <row r="147" spans="1:23" ht="60" x14ac:dyDescent="0.25">
      <c r="A147" s="31">
        <v>18</v>
      </c>
      <c r="B147" s="36"/>
      <c r="C147" s="37" t="str">
        <f>PPPA!C25</f>
        <v>Rasio melek huruf perempuan terhadap laki-laki pada kelompok usia 15-24 tahun; dan</v>
      </c>
      <c r="D147" s="37">
        <f>PPPA!D25</f>
        <v>0</v>
      </c>
      <c r="E147" s="37">
        <f>PPPA!E25</f>
        <v>0</v>
      </c>
      <c r="F147" s="37">
        <f>PPPA!F25</f>
        <v>0</v>
      </c>
      <c r="G147" s="37" t="e">
        <f>PPPA!G25</f>
        <v>#DIV/0!</v>
      </c>
      <c r="H147" s="37">
        <f>PPPA!H25</f>
        <v>0</v>
      </c>
      <c r="I147" s="37">
        <f>PPPA!I25</f>
        <v>0</v>
      </c>
      <c r="J147" s="37" t="e">
        <f>PPPA!J25</f>
        <v>#DIV/0!</v>
      </c>
      <c r="K147" s="37">
        <f>PPPA!K25</f>
        <v>0</v>
      </c>
      <c r="L147" s="37">
        <f>PPPA!L25</f>
        <v>0</v>
      </c>
      <c r="M147" s="37" t="e">
        <f>PPPA!M25</f>
        <v>#DIV/0!</v>
      </c>
      <c r="N147" s="37">
        <f>PPPA!N25</f>
        <v>0</v>
      </c>
      <c r="O147" s="37">
        <f>PPPA!O25</f>
        <v>0</v>
      </c>
      <c r="P147" s="37" t="e">
        <f>PPPA!P25</f>
        <v>#DIV/0!</v>
      </c>
      <c r="Q147" s="37">
        <f>PPPA!Q25</f>
        <v>0</v>
      </c>
      <c r="R147" s="37">
        <f>PPPA!R25</f>
        <v>0</v>
      </c>
      <c r="S147" s="37" t="e">
        <f>PPPA!S25</f>
        <v>#DIV/0!</v>
      </c>
      <c r="T147" s="37">
        <f>PPPA!T25</f>
        <v>0</v>
      </c>
      <c r="U147" s="37">
        <f>PPPA!U25</f>
        <v>0</v>
      </c>
      <c r="V147" s="37" t="e">
        <f>PPPA!V25</f>
        <v>#DIV/0!</v>
      </c>
      <c r="W147" s="37">
        <f>PPPA!W25</f>
        <v>0</v>
      </c>
    </row>
    <row r="148" spans="1:23" ht="45" x14ac:dyDescent="0.25">
      <c r="A148" s="31">
        <v>19</v>
      </c>
      <c r="B148" s="36"/>
      <c r="C148" s="37" t="str">
        <f>PPPA!C26</f>
        <v>Kontribusi perempuan dalam pekerjaan upahan di sector nonpertanian.</v>
      </c>
      <c r="D148" s="37">
        <f>PPPA!D26</f>
        <v>0</v>
      </c>
      <c r="E148" s="37">
        <f>PPPA!E26</f>
        <v>0</v>
      </c>
      <c r="F148" s="37">
        <f>PPPA!F26</f>
        <v>0</v>
      </c>
      <c r="G148" s="37" t="e">
        <f>PPPA!G26</f>
        <v>#DIV/0!</v>
      </c>
      <c r="H148" s="37">
        <f>PPPA!H26</f>
        <v>0</v>
      </c>
      <c r="I148" s="37">
        <f>PPPA!I26</f>
        <v>0</v>
      </c>
      <c r="J148" s="37" t="e">
        <f>PPPA!J26</f>
        <v>#DIV/0!</v>
      </c>
      <c r="K148" s="37">
        <f>PPPA!K26</f>
        <v>0</v>
      </c>
      <c r="L148" s="37">
        <f>PPPA!L26</f>
        <v>0</v>
      </c>
      <c r="M148" s="37" t="e">
        <f>PPPA!M26</f>
        <v>#DIV/0!</v>
      </c>
      <c r="N148" s="37">
        <f>PPPA!N26</f>
        <v>0</v>
      </c>
      <c r="O148" s="37">
        <f>PPPA!O26</f>
        <v>0</v>
      </c>
      <c r="P148" s="37" t="e">
        <f>PPPA!P26</f>
        <v>#DIV/0!</v>
      </c>
      <c r="Q148" s="37">
        <f>PPPA!Q26</f>
        <v>0</v>
      </c>
      <c r="R148" s="37">
        <f>PPPA!R26</f>
        <v>0</v>
      </c>
      <c r="S148" s="37" t="e">
        <f>PPPA!S26</f>
        <v>#DIV/0!</v>
      </c>
      <c r="T148" s="37">
        <f>PPPA!T26</f>
        <v>0</v>
      </c>
      <c r="U148" s="37">
        <f>PPPA!U26</f>
        <v>0</v>
      </c>
      <c r="V148" s="37" t="e">
        <f>PPPA!V26</f>
        <v>#DIV/0!</v>
      </c>
      <c r="W148" s="37">
        <f>PPPA!W26</f>
        <v>0</v>
      </c>
    </row>
    <row r="149" spans="1:23" x14ac:dyDescent="0.25">
      <c r="A149" s="33"/>
      <c r="B149" s="6" t="s">
        <v>19</v>
      </c>
      <c r="C149" s="8" t="s">
        <v>34</v>
      </c>
      <c r="D149" s="4"/>
      <c r="E149" s="4"/>
      <c r="F149" s="4"/>
      <c r="G149" s="5" t="e">
        <f>AVERAGE(G150:G152)</f>
        <v>#DIV/0!</v>
      </c>
      <c r="H149" s="4"/>
      <c r="I149" s="4"/>
      <c r="J149" s="5" t="e">
        <f>AVERAGE(J150:J152)</f>
        <v>#DIV/0!</v>
      </c>
      <c r="K149" s="4"/>
      <c r="L149" s="4"/>
      <c r="M149" s="5" t="e">
        <f>AVERAGE(M150:M152)</f>
        <v>#DIV/0!</v>
      </c>
      <c r="N149" s="4"/>
      <c r="O149" s="4"/>
      <c r="P149" s="5" t="e">
        <f>AVERAGE(P150:P152)</f>
        <v>#DIV/0!</v>
      </c>
      <c r="Q149" s="4"/>
      <c r="R149" s="4"/>
      <c r="S149" s="5" t="e">
        <f>AVERAGE(S150:S152)</f>
        <v>#DIV/0!</v>
      </c>
      <c r="T149" s="4"/>
      <c r="U149" s="4"/>
      <c r="V149" s="5" t="e">
        <f>AVERAGE(V150:V152)</f>
        <v>#DIV/0!</v>
      </c>
      <c r="W149" s="4"/>
    </row>
    <row r="150" spans="1:23" ht="30" x14ac:dyDescent="0.25">
      <c r="A150" s="31">
        <v>1</v>
      </c>
      <c r="B150" s="10"/>
      <c r="C150" s="11" t="str">
        <f>Pangan!C8</f>
        <v>Ketersediaan pangan Utama</v>
      </c>
      <c r="D150" s="11">
        <f>Pangan!D8</f>
        <v>0</v>
      </c>
      <c r="E150" s="11">
        <f>Pangan!E8</f>
        <v>0</v>
      </c>
      <c r="F150" s="11">
        <f>Pangan!F8</f>
        <v>0</v>
      </c>
      <c r="G150" s="11" t="e">
        <f>Pangan!G8</f>
        <v>#DIV/0!</v>
      </c>
      <c r="H150" s="11">
        <f>Pangan!H8</f>
        <v>0</v>
      </c>
      <c r="I150" s="11">
        <f>Pangan!I8</f>
        <v>0</v>
      </c>
      <c r="J150" s="11" t="e">
        <f>Pangan!J8</f>
        <v>#DIV/0!</v>
      </c>
      <c r="K150" s="11">
        <f>Pangan!K8</f>
        <v>0</v>
      </c>
      <c r="L150" s="11">
        <f>Pangan!L8</f>
        <v>0</v>
      </c>
      <c r="M150" s="11" t="e">
        <f>Pangan!M8</f>
        <v>#DIV/0!</v>
      </c>
      <c r="N150" s="11">
        <f>Pangan!N8</f>
        <v>0</v>
      </c>
      <c r="O150" s="11">
        <f>Pangan!O8</f>
        <v>0</v>
      </c>
      <c r="P150" s="11" t="e">
        <f>Pangan!P8</f>
        <v>#DIV/0!</v>
      </c>
      <c r="Q150" s="11">
        <f>Pangan!Q8</f>
        <v>0</v>
      </c>
      <c r="R150" s="11">
        <f>Pangan!R8</f>
        <v>0</v>
      </c>
      <c r="S150" s="11" t="e">
        <f>Pangan!S8</f>
        <v>#DIV/0!</v>
      </c>
      <c r="T150" s="11">
        <f>Pangan!T8</f>
        <v>0</v>
      </c>
      <c r="U150" s="11">
        <f>Pangan!U8</f>
        <v>0</v>
      </c>
      <c r="V150" s="11" t="e">
        <f>Pangan!V8</f>
        <v>#DIV/0!</v>
      </c>
      <c r="W150" s="11">
        <f>Pangan!W8</f>
        <v>0</v>
      </c>
    </row>
    <row r="151" spans="1:23" ht="30" x14ac:dyDescent="0.25">
      <c r="A151" s="31">
        <v>2</v>
      </c>
      <c r="B151" s="10"/>
      <c r="C151" s="11" t="str">
        <f>Pangan!C9</f>
        <v>Ketersediaan energi dan protein perkapita</v>
      </c>
      <c r="D151" s="11">
        <f>Pangan!D9</f>
        <v>0</v>
      </c>
      <c r="E151" s="11">
        <f>Pangan!E9</f>
        <v>0</v>
      </c>
      <c r="F151" s="11">
        <f>Pangan!F9</f>
        <v>0</v>
      </c>
      <c r="G151" s="11" t="e">
        <f>Pangan!G9</f>
        <v>#DIV/0!</v>
      </c>
      <c r="H151" s="11">
        <f>Pangan!H9</f>
        <v>0</v>
      </c>
      <c r="I151" s="11">
        <f>Pangan!I9</f>
        <v>0</v>
      </c>
      <c r="J151" s="11" t="e">
        <f>Pangan!J9</f>
        <v>#DIV/0!</v>
      </c>
      <c r="K151" s="11">
        <f>Pangan!K9</f>
        <v>0</v>
      </c>
      <c r="L151" s="11">
        <f>Pangan!L9</f>
        <v>0</v>
      </c>
      <c r="M151" s="11" t="e">
        <f>Pangan!M9</f>
        <v>#DIV/0!</v>
      </c>
      <c r="N151" s="11">
        <f>Pangan!N9</f>
        <v>0</v>
      </c>
      <c r="O151" s="11">
        <f>Pangan!O9</f>
        <v>0</v>
      </c>
      <c r="P151" s="11" t="e">
        <f>Pangan!P9</f>
        <v>#DIV/0!</v>
      </c>
      <c r="Q151" s="11">
        <f>Pangan!Q9</f>
        <v>0</v>
      </c>
      <c r="R151" s="11">
        <f>Pangan!R9</f>
        <v>0</v>
      </c>
      <c r="S151" s="11" t="e">
        <f>Pangan!S9</f>
        <v>#DIV/0!</v>
      </c>
      <c r="T151" s="11">
        <f>Pangan!T9</f>
        <v>0</v>
      </c>
      <c r="U151" s="11">
        <f>Pangan!U9</f>
        <v>0</v>
      </c>
      <c r="V151" s="11" t="e">
        <f>Pangan!V9</f>
        <v>#DIV/0!</v>
      </c>
      <c r="W151" s="11">
        <f>Pangan!W9</f>
        <v>0</v>
      </c>
    </row>
    <row r="152" spans="1:23" ht="45" x14ac:dyDescent="0.25">
      <c r="A152" s="31">
        <v>3</v>
      </c>
      <c r="B152" s="10"/>
      <c r="C152" s="11" t="str">
        <f>Pangan!C10</f>
        <v>Pengawasan dan pembinaan keamanan pangan</v>
      </c>
      <c r="D152" s="11">
        <f>Pangan!D10</f>
        <v>0</v>
      </c>
      <c r="E152" s="11">
        <f>Pangan!E10</f>
        <v>0</v>
      </c>
      <c r="F152" s="11">
        <f>Pangan!F10</f>
        <v>0</v>
      </c>
      <c r="G152" s="11" t="e">
        <f>Pangan!G10</f>
        <v>#DIV/0!</v>
      </c>
      <c r="H152" s="11">
        <f>Pangan!H10</f>
        <v>0</v>
      </c>
      <c r="I152" s="11">
        <f>Pangan!I10</f>
        <v>0</v>
      </c>
      <c r="J152" s="11" t="e">
        <f>Pangan!J10</f>
        <v>#DIV/0!</v>
      </c>
      <c r="K152" s="11">
        <f>Pangan!K10</f>
        <v>0</v>
      </c>
      <c r="L152" s="11">
        <f>Pangan!L10</f>
        <v>0</v>
      </c>
      <c r="M152" s="11" t="e">
        <f>Pangan!M10</f>
        <v>#DIV/0!</v>
      </c>
      <c r="N152" s="11">
        <f>Pangan!N10</f>
        <v>0</v>
      </c>
      <c r="O152" s="11">
        <f>Pangan!O10</f>
        <v>0</v>
      </c>
      <c r="P152" s="11" t="e">
        <f>Pangan!P10</f>
        <v>#DIV/0!</v>
      </c>
      <c r="Q152" s="11">
        <f>Pangan!Q10</f>
        <v>0</v>
      </c>
      <c r="R152" s="11">
        <f>Pangan!R10</f>
        <v>0</v>
      </c>
      <c r="S152" s="11" t="e">
        <f>Pangan!S10</f>
        <v>#DIV/0!</v>
      </c>
      <c r="T152" s="11">
        <f>Pangan!T10</f>
        <v>0</v>
      </c>
      <c r="U152" s="11">
        <f>Pangan!U10</f>
        <v>0</v>
      </c>
      <c r="V152" s="11" t="e">
        <f>Pangan!V10</f>
        <v>#DIV/0!</v>
      </c>
      <c r="W152" s="11">
        <f>Pangan!W10</f>
        <v>0</v>
      </c>
    </row>
    <row r="153" spans="1:23" x14ac:dyDescent="0.25">
      <c r="A153" s="33"/>
      <c r="B153" s="6" t="s">
        <v>25</v>
      </c>
      <c r="C153" s="8" t="s">
        <v>35</v>
      </c>
      <c r="D153" s="4"/>
      <c r="E153" s="4"/>
      <c r="F153" s="4"/>
      <c r="G153" s="5" t="e">
        <f>AVERAGE(G154:G156)</f>
        <v>#DIV/0!</v>
      </c>
      <c r="H153" s="4"/>
      <c r="I153" s="4"/>
      <c r="J153" s="5" t="e">
        <f>AVERAGE(J154:J156)</f>
        <v>#DIV/0!</v>
      </c>
      <c r="K153" s="4"/>
      <c r="L153" s="4"/>
      <c r="M153" s="5" t="e">
        <f>AVERAGE(M154:M156)</f>
        <v>#DIV/0!</v>
      </c>
      <c r="N153" s="4"/>
      <c r="O153" s="4"/>
      <c r="P153" s="5" t="e">
        <f>AVERAGE(P154:P156)</f>
        <v>#DIV/0!</v>
      </c>
      <c r="Q153" s="4"/>
      <c r="R153" s="4"/>
      <c r="S153" s="5" t="e">
        <f>AVERAGE(S154:S156)</f>
        <v>#DIV/0!</v>
      </c>
      <c r="T153" s="4"/>
      <c r="U153" s="4"/>
      <c r="V153" s="5" t="e">
        <f>AVERAGE(V154:V156)</f>
        <v>#DIV/0!</v>
      </c>
      <c r="W153" s="4"/>
    </row>
    <row r="154" spans="1:23" ht="30" x14ac:dyDescent="0.25">
      <c r="A154" s="31">
        <v>1</v>
      </c>
      <c r="B154" s="10"/>
      <c r="C154" s="11" t="str">
        <f>Pertanahan!C8</f>
        <v>Persentase luas lahan bersertifikat</v>
      </c>
      <c r="D154" s="11">
        <f>Pertanahan!D8</f>
        <v>0</v>
      </c>
      <c r="E154" s="11">
        <f>Pertanahan!E8</f>
        <v>0</v>
      </c>
      <c r="F154" s="11">
        <f>Pertanahan!F8</f>
        <v>0</v>
      </c>
      <c r="G154" s="11" t="e">
        <f>Pertanahan!G8</f>
        <v>#DIV/0!</v>
      </c>
      <c r="H154" s="11">
        <f>Pertanahan!H8</f>
        <v>0</v>
      </c>
      <c r="I154" s="11">
        <f>Pertanahan!I8</f>
        <v>0</v>
      </c>
      <c r="J154" s="11" t="e">
        <f>Pertanahan!J8</f>
        <v>#DIV/0!</v>
      </c>
      <c r="K154" s="11">
        <f>Pertanahan!K8</f>
        <v>0</v>
      </c>
      <c r="L154" s="11">
        <f>Pertanahan!L8</f>
        <v>0</v>
      </c>
      <c r="M154" s="11" t="e">
        <f>Pertanahan!M8</f>
        <v>#DIV/0!</v>
      </c>
      <c r="N154" s="11">
        <f>Pertanahan!N8</f>
        <v>0</v>
      </c>
      <c r="O154" s="11">
        <f>Pertanahan!O8</f>
        <v>0</v>
      </c>
      <c r="P154" s="11" t="e">
        <f>Pertanahan!P8</f>
        <v>#DIV/0!</v>
      </c>
      <c r="Q154" s="11">
        <f>Pertanahan!Q8</f>
        <v>0</v>
      </c>
      <c r="R154" s="11">
        <f>Pertanahan!R8</f>
        <v>0</v>
      </c>
      <c r="S154" s="11" t="e">
        <f>Pertanahan!S8</f>
        <v>#DIV/0!</v>
      </c>
      <c r="T154" s="11">
        <f>Pertanahan!T8</f>
        <v>0</v>
      </c>
      <c r="U154" s="11">
        <f>Pertanahan!U8</f>
        <v>0</v>
      </c>
      <c r="V154" s="11" t="e">
        <f>Pertanahan!V8</f>
        <v>#DIV/0!</v>
      </c>
      <c r="W154" s="11">
        <f>Pertanahan!W8</f>
        <v>0</v>
      </c>
    </row>
    <row r="155" spans="1:23" ht="30" x14ac:dyDescent="0.25">
      <c r="A155" s="31">
        <v>2</v>
      </c>
      <c r="B155" s="10"/>
      <c r="C155" s="11" t="str">
        <f>Pertanahan!C9</f>
        <v>Penyelesaian kasus tanah negara</v>
      </c>
      <c r="D155" s="11">
        <f>Pertanahan!D9</f>
        <v>0</v>
      </c>
      <c r="E155" s="11">
        <f>Pertanahan!E9</f>
        <v>0</v>
      </c>
      <c r="F155" s="11">
        <f>Pertanahan!F9</f>
        <v>0</v>
      </c>
      <c r="G155" s="11" t="e">
        <f>Pertanahan!G9</f>
        <v>#DIV/0!</v>
      </c>
      <c r="H155" s="11">
        <f>Pertanahan!H9</f>
        <v>0</v>
      </c>
      <c r="I155" s="11">
        <f>Pertanahan!I9</f>
        <v>0</v>
      </c>
      <c r="J155" s="11" t="e">
        <f>Pertanahan!J9</f>
        <v>#DIV/0!</v>
      </c>
      <c r="K155" s="11">
        <f>Pertanahan!K9</f>
        <v>0</v>
      </c>
      <c r="L155" s="11">
        <f>Pertanahan!L9</f>
        <v>0</v>
      </c>
      <c r="M155" s="11" t="e">
        <f>Pertanahan!M9</f>
        <v>#DIV/0!</v>
      </c>
      <c r="N155" s="11">
        <f>Pertanahan!N9</f>
        <v>0</v>
      </c>
      <c r="O155" s="11">
        <f>Pertanahan!O9</f>
        <v>0</v>
      </c>
      <c r="P155" s="11" t="e">
        <f>Pertanahan!P9</f>
        <v>#DIV/0!</v>
      </c>
      <c r="Q155" s="11">
        <f>Pertanahan!Q9</f>
        <v>0</v>
      </c>
      <c r="R155" s="11">
        <f>Pertanahan!R9</f>
        <v>0</v>
      </c>
      <c r="S155" s="11" t="e">
        <f>Pertanahan!S9</f>
        <v>#DIV/0!</v>
      </c>
      <c r="T155" s="11">
        <f>Pertanahan!T9</f>
        <v>0</v>
      </c>
      <c r="U155" s="11">
        <f>Pertanahan!U9</f>
        <v>0</v>
      </c>
      <c r="V155" s="11" t="e">
        <f>Pertanahan!V9</f>
        <v>#DIV/0!</v>
      </c>
      <c r="W155" s="11">
        <f>Pertanahan!W9</f>
        <v>0</v>
      </c>
    </row>
    <row r="156" spans="1:23" x14ac:dyDescent="0.25">
      <c r="A156" s="31">
        <v>3</v>
      </c>
      <c r="B156" s="10"/>
      <c r="C156" s="11" t="str">
        <f>Pertanahan!C10</f>
        <v>Penyelesaian ijin lokasi</v>
      </c>
      <c r="D156" s="11">
        <f>Pertanahan!D10</f>
        <v>0</v>
      </c>
      <c r="E156" s="11">
        <f>Pertanahan!E10</f>
        <v>0</v>
      </c>
      <c r="F156" s="11">
        <f>Pertanahan!F10</f>
        <v>0</v>
      </c>
      <c r="G156" s="11" t="e">
        <f>Pertanahan!G10</f>
        <v>#DIV/0!</v>
      </c>
      <c r="H156" s="11">
        <f>Pertanahan!H10</f>
        <v>0</v>
      </c>
      <c r="I156" s="11">
        <f>Pertanahan!I10</f>
        <v>0</v>
      </c>
      <c r="J156" s="11" t="e">
        <f>Pertanahan!J10</f>
        <v>#DIV/0!</v>
      </c>
      <c r="K156" s="11">
        <f>Pertanahan!K10</f>
        <v>0</v>
      </c>
      <c r="L156" s="11">
        <f>Pertanahan!L10</f>
        <v>0</v>
      </c>
      <c r="M156" s="11" t="e">
        <f>Pertanahan!M10</f>
        <v>#DIV/0!</v>
      </c>
      <c r="N156" s="11">
        <f>Pertanahan!N10</f>
        <v>0</v>
      </c>
      <c r="O156" s="11">
        <f>Pertanahan!O10</f>
        <v>0</v>
      </c>
      <c r="P156" s="11" t="e">
        <f>Pertanahan!P10</f>
        <v>#DIV/0!</v>
      </c>
      <c r="Q156" s="11">
        <f>Pertanahan!Q10</f>
        <v>0</v>
      </c>
      <c r="R156" s="11">
        <f>Pertanahan!R10</f>
        <v>0</v>
      </c>
      <c r="S156" s="11" t="e">
        <f>Pertanahan!S10</f>
        <v>#DIV/0!</v>
      </c>
      <c r="T156" s="11">
        <f>Pertanahan!T10</f>
        <v>0</v>
      </c>
      <c r="U156" s="11">
        <f>Pertanahan!U10</f>
        <v>0</v>
      </c>
      <c r="V156" s="11" t="e">
        <f>Pertanahan!V10</f>
        <v>#DIV/0!</v>
      </c>
      <c r="W156" s="11">
        <f>Pertanahan!W10</f>
        <v>0</v>
      </c>
    </row>
    <row r="157" spans="1:23" x14ac:dyDescent="0.25">
      <c r="A157" s="33"/>
      <c r="B157" s="6" t="s">
        <v>27</v>
      </c>
      <c r="C157" s="8" t="s">
        <v>36</v>
      </c>
      <c r="D157" s="4"/>
      <c r="E157" s="4"/>
      <c r="F157" s="4"/>
      <c r="G157" s="5" t="e">
        <f>G158</f>
        <v>#DIV/0!</v>
      </c>
      <c r="H157" s="4"/>
      <c r="I157" s="4"/>
      <c r="J157" s="5" t="e">
        <f>AVERAGE(#REF!,J158)</f>
        <v>#REF!</v>
      </c>
      <c r="K157" s="4"/>
      <c r="L157" s="4"/>
      <c r="M157" s="5" t="e">
        <f>AVERAGE(#REF!,M158)</f>
        <v>#REF!</v>
      </c>
      <c r="N157" s="4"/>
      <c r="O157" s="4"/>
      <c r="P157" s="5" t="e">
        <f>AVERAGE(#REF!,P158)</f>
        <v>#REF!</v>
      </c>
      <c r="Q157" s="4"/>
      <c r="R157" s="4"/>
      <c r="S157" s="5" t="e">
        <f>AVERAGE(#REF!,S158)</f>
        <v>#REF!</v>
      </c>
      <c r="T157" s="4"/>
      <c r="U157" s="4"/>
      <c r="V157" s="5" t="e">
        <f>AVERAGE(#REF!,V158)</f>
        <v>#REF!</v>
      </c>
      <c r="W157" s="4"/>
    </row>
    <row r="158" spans="1:23" ht="30" x14ac:dyDescent="0.25">
      <c r="A158" s="33"/>
      <c r="B158" s="6" t="s">
        <v>37</v>
      </c>
      <c r="C158" s="8" t="s">
        <v>38</v>
      </c>
      <c r="D158" s="4"/>
      <c r="E158" s="4"/>
      <c r="F158" s="4"/>
      <c r="G158" s="5" t="e">
        <f>AVERAGE(G159:G182)</f>
        <v>#DIV/0!</v>
      </c>
      <c r="H158" s="4"/>
      <c r="I158" s="4"/>
      <c r="J158" s="5" t="e">
        <f>AVERAGE(J159:J182)</f>
        <v>#DIV/0!</v>
      </c>
      <c r="K158" s="4"/>
      <c r="L158" s="4"/>
      <c r="M158" s="5" t="e">
        <f>AVERAGE(M159:M182)</f>
        <v>#DIV/0!</v>
      </c>
      <c r="N158" s="4"/>
      <c r="O158" s="4"/>
      <c r="P158" s="5" t="e">
        <f>AVERAGE(P159:P182)</f>
        <v>#DIV/0!</v>
      </c>
      <c r="Q158" s="4"/>
      <c r="R158" s="4"/>
      <c r="S158" s="5" t="e">
        <f>AVERAGE(S159:S182)</f>
        <v>#DIV/0!</v>
      </c>
      <c r="T158" s="4"/>
      <c r="U158" s="4"/>
      <c r="V158" s="5" t="e">
        <f>AVERAGE(V159:V182)</f>
        <v>#DIV/0!</v>
      </c>
      <c r="W158" s="4"/>
    </row>
    <row r="159" spans="1:23" x14ac:dyDescent="0.25">
      <c r="A159" s="31">
        <v>1</v>
      </c>
      <c r="B159" s="10"/>
      <c r="C159" s="11" t="str">
        <f>'Lingkungan Hidup'!C9</f>
        <v>tersusunnya RPPLH  Kota</v>
      </c>
      <c r="D159" s="11">
        <f>'Lingkungan Hidup'!D9</f>
        <v>0</v>
      </c>
      <c r="E159" s="11">
        <f>'Lingkungan Hidup'!E9</f>
        <v>0</v>
      </c>
      <c r="F159" s="11">
        <f>'Lingkungan Hidup'!F9</f>
        <v>0</v>
      </c>
      <c r="G159" s="11" t="e">
        <f>'Lingkungan Hidup'!G9</f>
        <v>#DIV/0!</v>
      </c>
      <c r="H159" s="11">
        <f>'Lingkungan Hidup'!H9</f>
        <v>0</v>
      </c>
      <c r="I159" s="11">
        <f>'Lingkungan Hidup'!I9</f>
        <v>0</v>
      </c>
      <c r="J159" s="11" t="e">
        <f>'Lingkungan Hidup'!J9</f>
        <v>#DIV/0!</v>
      </c>
      <c r="K159" s="11">
        <f>'Lingkungan Hidup'!K9</f>
        <v>0</v>
      </c>
      <c r="L159" s="11">
        <f>'Lingkungan Hidup'!L9</f>
        <v>0</v>
      </c>
      <c r="M159" s="11" t="e">
        <f>'Lingkungan Hidup'!M9</f>
        <v>#DIV/0!</v>
      </c>
      <c r="N159" s="11">
        <f>'Lingkungan Hidup'!N9</f>
        <v>0</v>
      </c>
      <c r="O159" s="11">
        <f>'Lingkungan Hidup'!O9</f>
        <v>0</v>
      </c>
      <c r="P159" s="11" t="e">
        <f>'Lingkungan Hidup'!P9</f>
        <v>#DIV/0!</v>
      </c>
      <c r="Q159" s="11">
        <f>'Lingkungan Hidup'!Q9</f>
        <v>0</v>
      </c>
      <c r="R159" s="11">
        <f>'Lingkungan Hidup'!R9</f>
        <v>0</v>
      </c>
      <c r="S159" s="11" t="e">
        <f>'Lingkungan Hidup'!S9</f>
        <v>#DIV/0!</v>
      </c>
      <c r="T159" s="11">
        <f>'Lingkungan Hidup'!T9</f>
        <v>0</v>
      </c>
      <c r="U159" s="11">
        <f>'Lingkungan Hidup'!U9</f>
        <v>0</v>
      </c>
      <c r="V159" s="11" t="e">
        <f>'Lingkungan Hidup'!V9</f>
        <v>#DIV/0!</v>
      </c>
      <c r="W159" s="11">
        <f>'Lingkungan Hidup'!W9</f>
        <v>0</v>
      </c>
    </row>
    <row r="160" spans="1:23" ht="45" x14ac:dyDescent="0.25">
      <c r="A160" s="31">
        <v>2</v>
      </c>
      <c r="B160" s="10"/>
      <c r="C160" s="11" t="str">
        <f>'Lingkungan Hidup'!C10</f>
        <v>Terintegrasi RPPLH dalam rencana pembangunan kota</v>
      </c>
      <c r="D160" s="11">
        <f>'Lingkungan Hidup'!D10</f>
        <v>0</v>
      </c>
      <c r="E160" s="11">
        <f>'Lingkungan Hidup'!E10</f>
        <v>0</v>
      </c>
      <c r="F160" s="11">
        <f>'Lingkungan Hidup'!F10</f>
        <v>0</v>
      </c>
      <c r="G160" s="11" t="e">
        <f>'Lingkungan Hidup'!G10</f>
        <v>#DIV/0!</v>
      </c>
      <c r="H160" s="11">
        <f>'Lingkungan Hidup'!H10</f>
        <v>0</v>
      </c>
      <c r="I160" s="11">
        <f>'Lingkungan Hidup'!I10</f>
        <v>0</v>
      </c>
      <c r="J160" s="11" t="e">
        <f>'Lingkungan Hidup'!J10</f>
        <v>#DIV/0!</v>
      </c>
      <c r="K160" s="11">
        <f>'Lingkungan Hidup'!K10</f>
        <v>0</v>
      </c>
      <c r="L160" s="11">
        <f>'Lingkungan Hidup'!L10</f>
        <v>0</v>
      </c>
      <c r="M160" s="11" t="e">
        <f>'Lingkungan Hidup'!M10</f>
        <v>#DIV/0!</v>
      </c>
      <c r="N160" s="11">
        <f>'Lingkungan Hidup'!N10</f>
        <v>0</v>
      </c>
      <c r="O160" s="11">
        <f>'Lingkungan Hidup'!O10</f>
        <v>0</v>
      </c>
      <c r="P160" s="11" t="e">
        <f>'Lingkungan Hidup'!P10</f>
        <v>#DIV/0!</v>
      </c>
      <c r="Q160" s="11">
        <f>'Lingkungan Hidup'!Q10</f>
        <v>0</v>
      </c>
      <c r="R160" s="11">
        <f>'Lingkungan Hidup'!R10</f>
        <v>0</v>
      </c>
      <c r="S160" s="11" t="e">
        <f>'Lingkungan Hidup'!S10</f>
        <v>#DIV/0!</v>
      </c>
      <c r="T160" s="11">
        <f>'Lingkungan Hidup'!T10</f>
        <v>0</v>
      </c>
      <c r="U160" s="11">
        <f>'Lingkungan Hidup'!U10</f>
        <v>0</v>
      </c>
      <c r="V160" s="11" t="e">
        <f>'Lingkungan Hidup'!V10</f>
        <v>#DIV/0!</v>
      </c>
      <c r="W160" s="11">
        <f>'Lingkungan Hidup'!W10</f>
        <v>0</v>
      </c>
    </row>
    <row r="161" spans="1:23" ht="45" x14ac:dyDescent="0.25">
      <c r="A161" s="31">
        <v>3</v>
      </c>
      <c r="B161" s="10"/>
      <c r="C161" s="11" t="str">
        <f>'Lingkungan Hidup'!C11</f>
        <v>terselenggaranya KLHS untuk K/R/P tk.daerah provinsi</v>
      </c>
      <c r="D161" s="11">
        <f>'Lingkungan Hidup'!D11</f>
        <v>0</v>
      </c>
      <c r="E161" s="11">
        <f>'Lingkungan Hidup'!E11</f>
        <v>0</v>
      </c>
      <c r="F161" s="11">
        <f>'Lingkungan Hidup'!F11</f>
        <v>0</v>
      </c>
      <c r="G161" s="11" t="e">
        <f>'Lingkungan Hidup'!G11</f>
        <v>#DIV/0!</v>
      </c>
      <c r="H161" s="11">
        <f>'Lingkungan Hidup'!H11</f>
        <v>0</v>
      </c>
      <c r="I161" s="11">
        <f>'Lingkungan Hidup'!I11</f>
        <v>0</v>
      </c>
      <c r="J161" s="11" t="e">
        <f>'Lingkungan Hidup'!J11</f>
        <v>#DIV/0!</v>
      </c>
      <c r="K161" s="11">
        <f>'Lingkungan Hidup'!K11</f>
        <v>0</v>
      </c>
      <c r="L161" s="11">
        <f>'Lingkungan Hidup'!L11</f>
        <v>0</v>
      </c>
      <c r="M161" s="11" t="e">
        <f>'Lingkungan Hidup'!M11</f>
        <v>#DIV/0!</v>
      </c>
      <c r="N161" s="11">
        <f>'Lingkungan Hidup'!N11</f>
        <v>0</v>
      </c>
      <c r="O161" s="11">
        <f>'Lingkungan Hidup'!O11</f>
        <v>0</v>
      </c>
      <c r="P161" s="11" t="e">
        <f>'Lingkungan Hidup'!P11</f>
        <v>#DIV/0!</v>
      </c>
      <c r="Q161" s="11">
        <f>'Lingkungan Hidup'!Q11</f>
        <v>0</v>
      </c>
      <c r="R161" s="11">
        <f>'Lingkungan Hidup'!R11</f>
        <v>0</v>
      </c>
      <c r="S161" s="11" t="e">
        <f>'Lingkungan Hidup'!S11</f>
        <v>#DIV/0!</v>
      </c>
      <c r="T161" s="11">
        <f>'Lingkungan Hidup'!T11</f>
        <v>0</v>
      </c>
      <c r="U161" s="11">
        <f>'Lingkungan Hidup'!U11</f>
        <v>0</v>
      </c>
      <c r="V161" s="11" t="e">
        <f>'Lingkungan Hidup'!V11</f>
        <v>#DIV/0!</v>
      </c>
      <c r="W161" s="11">
        <f>'Lingkungan Hidup'!W11</f>
        <v>0</v>
      </c>
    </row>
    <row r="162" spans="1:23" ht="30" x14ac:dyDescent="0.25">
      <c r="A162" s="31">
        <v>4</v>
      </c>
      <c r="B162" s="10"/>
      <c r="C162" s="11" t="str">
        <f>'Lingkungan Hidup'!C12</f>
        <v>hasil pengukuran indeks kualitas air</v>
      </c>
      <c r="D162" s="11">
        <f>'Lingkungan Hidup'!D12</f>
        <v>0</v>
      </c>
      <c r="E162" s="11">
        <f>'Lingkungan Hidup'!E12</f>
        <v>0</v>
      </c>
      <c r="F162" s="11">
        <f>'Lingkungan Hidup'!F12</f>
        <v>0</v>
      </c>
      <c r="G162" s="11" t="e">
        <f>'Lingkungan Hidup'!G12</f>
        <v>#DIV/0!</v>
      </c>
      <c r="H162" s="11">
        <f>'Lingkungan Hidup'!H12</f>
        <v>0</v>
      </c>
      <c r="I162" s="11">
        <f>'Lingkungan Hidup'!I12</f>
        <v>0</v>
      </c>
      <c r="J162" s="11" t="e">
        <f>'Lingkungan Hidup'!J12</f>
        <v>#DIV/0!</v>
      </c>
      <c r="K162" s="11">
        <f>'Lingkungan Hidup'!K12</f>
        <v>0</v>
      </c>
      <c r="L162" s="11">
        <f>'Lingkungan Hidup'!L12</f>
        <v>0</v>
      </c>
      <c r="M162" s="11" t="e">
        <f>'Lingkungan Hidup'!M12</f>
        <v>#DIV/0!</v>
      </c>
      <c r="N162" s="11">
        <f>'Lingkungan Hidup'!N12</f>
        <v>0</v>
      </c>
      <c r="O162" s="11">
        <f>'Lingkungan Hidup'!O12</f>
        <v>0</v>
      </c>
      <c r="P162" s="11" t="e">
        <f>'Lingkungan Hidup'!P12</f>
        <v>#DIV/0!</v>
      </c>
      <c r="Q162" s="11">
        <f>'Lingkungan Hidup'!Q12</f>
        <v>0</v>
      </c>
      <c r="R162" s="11">
        <f>'Lingkungan Hidup'!R12</f>
        <v>0</v>
      </c>
      <c r="S162" s="11" t="e">
        <f>'Lingkungan Hidup'!S12</f>
        <v>#DIV/0!</v>
      </c>
      <c r="T162" s="11">
        <f>'Lingkungan Hidup'!T12</f>
        <v>0</v>
      </c>
      <c r="U162" s="11">
        <f>'Lingkungan Hidup'!U12</f>
        <v>0</v>
      </c>
      <c r="V162" s="11" t="e">
        <f>'Lingkungan Hidup'!V12</f>
        <v>#DIV/0!</v>
      </c>
      <c r="W162" s="11">
        <f>'Lingkungan Hidup'!W12</f>
        <v>0</v>
      </c>
    </row>
    <row r="163" spans="1:23" ht="30" x14ac:dyDescent="0.25">
      <c r="A163" s="31">
        <v>5</v>
      </c>
      <c r="B163" s="10"/>
      <c r="C163" s="11" t="str">
        <f>'Lingkungan Hidup'!C13</f>
        <v>hasil pengukuran indeks kualitas udara</v>
      </c>
      <c r="D163" s="11">
        <f>'Lingkungan Hidup'!D13</f>
        <v>0</v>
      </c>
      <c r="E163" s="11">
        <f>'Lingkungan Hidup'!E13</f>
        <v>0</v>
      </c>
      <c r="F163" s="11">
        <f>'Lingkungan Hidup'!F13</f>
        <v>0</v>
      </c>
      <c r="G163" s="11" t="e">
        <f>'Lingkungan Hidup'!G13</f>
        <v>#DIV/0!</v>
      </c>
      <c r="H163" s="11">
        <f>'Lingkungan Hidup'!H13</f>
        <v>0</v>
      </c>
      <c r="I163" s="11">
        <f>'Lingkungan Hidup'!I13</f>
        <v>0</v>
      </c>
      <c r="J163" s="11" t="e">
        <f>'Lingkungan Hidup'!J13</f>
        <v>#DIV/0!</v>
      </c>
      <c r="K163" s="11">
        <f>'Lingkungan Hidup'!K13</f>
        <v>0</v>
      </c>
      <c r="L163" s="11">
        <f>'Lingkungan Hidup'!L13</f>
        <v>0</v>
      </c>
      <c r="M163" s="11" t="e">
        <f>'Lingkungan Hidup'!M13</f>
        <v>#DIV/0!</v>
      </c>
      <c r="N163" s="11">
        <f>'Lingkungan Hidup'!N13</f>
        <v>0</v>
      </c>
      <c r="O163" s="11">
        <f>'Lingkungan Hidup'!O13</f>
        <v>0</v>
      </c>
      <c r="P163" s="11" t="e">
        <f>'Lingkungan Hidup'!P13</f>
        <v>#DIV/0!</v>
      </c>
      <c r="Q163" s="11">
        <f>'Lingkungan Hidup'!Q13</f>
        <v>0</v>
      </c>
      <c r="R163" s="11">
        <f>'Lingkungan Hidup'!R13</f>
        <v>0</v>
      </c>
      <c r="S163" s="11" t="e">
        <f>'Lingkungan Hidup'!S13</f>
        <v>#DIV/0!</v>
      </c>
      <c r="T163" s="11">
        <f>'Lingkungan Hidup'!T13</f>
        <v>0</v>
      </c>
      <c r="U163" s="11">
        <f>'Lingkungan Hidup'!U13</f>
        <v>0</v>
      </c>
      <c r="V163" s="11" t="e">
        <f>'Lingkungan Hidup'!V13</f>
        <v>#DIV/0!</v>
      </c>
      <c r="W163" s="11">
        <f>'Lingkungan Hidup'!W13</f>
        <v>0</v>
      </c>
    </row>
    <row r="164" spans="1:23" ht="30" x14ac:dyDescent="0.25">
      <c r="A164" s="31">
        <v>6</v>
      </c>
      <c r="B164" s="10"/>
      <c r="C164" s="11" t="str">
        <f>'Lingkungan Hidup'!C14</f>
        <v>hasil pengukuran indeks kualitas tutupan lahan</v>
      </c>
      <c r="D164" s="11">
        <f>'Lingkungan Hidup'!D14</f>
        <v>0</v>
      </c>
      <c r="E164" s="11">
        <f>'Lingkungan Hidup'!E14</f>
        <v>0</v>
      </c>
      <c r="F164" s="11">
        <f>'Lingkungan Hidup'!F14</f>
        <v>0</v>
      </c>
      <c r="G164" s="11" t="e">
        <f>'Lingkungan Hidup'!G14</f>
        <v>#DIV/0!</v>
      </c>
      <c r="H164" s="11">
        <f>'Lingkungan Hidup'!H14</f>
        <v>0</v>
      </c>
      <c r="I164" s="11">
        <f>'Lingkungan Hidup'!I14</f>
        <v>0</v>
      </c>
      <c r="J164" s="11" t="e">
        <f>'Lingkungan Hidup'!J14</f>
        <v>#DIV/0!</v>
      </c>
      <c r="K164" s="11">
        <f>'Lingkungan Hidup'!K14</f>
        <v>0</v>
      </c>
      <c r="L164" s="11">
        <f>'Lingkungan Hidup'!L14</f>
        <v>0</v>
      </c>
      <c r="M164" s="11" t="e">
        <f>'Lingkungan Hidup'!M14</f>
        <v>#DIV/0!</v>
      </c>
      <c r="N164" s="11">
        <f>'Lingkungan Hidup'!N14</f>
        <v>0</v>
      </c>
      <c r="O164" s="11">
        <f>'Lingkungan Hidup'!O14</f>
        <v>0</v>
      </c>
      <c r="P164" s="11" t="e">
        <f>'Lingkungan Hidup'!P14</f>
        <v>#DIV/0!</v>
      </c>
      <c r="Q164" s="11">
        <f>'Lingkungan Hidup'!Q14</f>
        <v>0</v>
      </c>
      <c r="R164" s="11">
        <f>'Lingkungan Hidup'!R14</f>
        <v>0</v>
      </c>
      <c r="S164" s="11" t="e">
        <f>'Lingkungan Hidup'!S14</f>
        <v>#DIV/0!</v>
      </c>
      <c r="T164" s="11">
        <f>'Lingkungan Hidup'!T14</f>
        <v>0</v>
      </c>
      <c r="U164" s="11">
        <f>'Lingkungan Hidup'!U14</f>
        <v>0</v>
      </c>
      <c r="V164" s="11" t="e">
        <f>'Lingkungan Hidup'!V14</f>
        <v>#DIV/0!</v>
      </c>
      <c r="W164" s="11">
        <f>'Lingkungan Hidup'!W14</f>
        <v>0</v>
      </c>
    </row>
    <row r="165" spans="1:23" ht="135" x14ac:dyDescent="0.25">
      <c r="A165" s="31">
        <v>7</v>
      </c>
      <c r="B165" s="10"/>
      <c r="C165" s="11" t="str">
        <f>'Lingkungan Hidup'!C15</f>
        <v>pembinaan dan pengawasan terkait ketaatan penanggung jawab usaha dan/atau kegiatan yang diawasi ketaatannya terhadap izin lingkungan,izin PPLH dan PUU LH D yang diterbitkan oleh pemerintah kota</v>
      </c>
      <c r="D165" s="11">
        <f>'Lingkungan Hidup'!D15</f>
        <v>0</v>
      </c>
      <c r="E165" s="11">
        <f>'Lingkungan Hidup'!E15</f>
        <v>0</v>
      </c>
      <c r="F165" s="11">
        <f>'Lingkungan Hidup'!F15</f>
        <v>0</v>
      </c>
      <c r="G165" s="11" t="e">
        <f>'Lingkungan Hidup'!G15</f>
        <v>#DIV/0!</v>
      </c>
      <c r="H165" s="11">
        <f>'Lingkungan Hidup'!H15</f>
        <v>0</v>
      </c>
      <c r="I165" s="11">
        <f>'Lingkungan Hidup'!I15</f>
        <v>0</v>
      </c>
      <c r="J165" s="11" t="e">
        <f>'Lingkungan Hidup'!J15</f>
        <v>#DIV/0!</v>
      </c>
      <c r="K165" s="11">
        <f>'Lingkungan Hidup'!K15</f>
        <v>0</v>
      </c>
      <c r="L165" s="11">
        <f>'Lingkungan Hidup'!L15</f>
        <v>0</v>
      </c>
      <c r="M165" s="11" t="e">
        <f>'Lingkungan Hidup'!M15</f>
        <v>#DIV/0!</v>
      </c>
      <c r="N165" s="11">
        <f>'Lingkungan Hidup'!N15</f>
        <v>0</v>
      </c>
      <c r="O165" s="11">
        <f>'Lingkungan Hidup'!O15</f>
        <v>0</v>
      </c>
      <c r="P165" s="11" t="e">
        <f>'Lingkungan Hidup'!P15</f>
        <v>#DIV/0!</v>
      </c>
      <c r="Q165" s="11">
        <f>'Lingkungan Hidup'!Q15</f>
        <v>0</v>
      </c>
      <c r="R165" s="11">
        <f>'Lingkungan Hidup'!R15</f>
        <v>0</v>
      </c>
      <c r="S165" s="11" t="e">
        <f>'Lingkungan Hidup'!S15</f>
        <v>#DIV/0!</v>
      </c>
      <c r="T165" s="11">
        <f>'Lingkungan Hidup'!T15</f>
        <v>0</v>
      </c>
      <c r="U165" s="11">
        <f>'Lingkungan Hidup'!U15</f>
        <v>0</v>
      </c>
      <c r="V165" s="11" t="e">
        <f>'Lingkungan Hidup'!V15</f>
        <v>#DIV/0!</v>
      </c>
      <c r="W165" s="11">
        <f>'Lingkungan Hidup'!W15</f>
        <v>0</v>
      </c>
    </row>
    <row r="166" spans="1:23" ht="75" x14ac:dyDescent="0.25">
      <c r="A166" s="31">
        <v>8</v>
      </c>
      <c r="B166" s="10"/>
      <c r="C166" s="11" t="str">
        <f>'Lingkungan Hidup'!C16</f>
        <v>peningkatan kapasitas dan sarana prasarana pejabat pengawas lingkungan hidup di daerah (PPLHD) di Kota</v>
      </c>
      <c r="D166" s="11">
        <f>'Lingkungan Hidup'!D16</f>
        <v>0</v>
      </c>
      <c r="E166" s="11">
        <f>'Lingkungan Hidup'!E16</f>
        <v>0</v>
      </c>
      <c r="F166" s="11">
        <f>'Lingkungan Hidup'!F16</f>
        <v>0</v>
      </c>
      <c r="G166" s="11" t="e">
        <f>'Lingkungan Hidup'!G16</f>
        <v>#DIV/0!</v>
      </c>
      <c r="H166" s="11">
        <f>'Lingkungan Hidup'!H16</f>
        <v>0</v>
      </c>
      <c r="I166" s="11">
        <f>'Lingkungan Hidup'!I16</f>
        <v>0</v>
      </c>
      <c r="J166" s="11" t="e">
        <f>'Lingkungan Hidup'!J16</f>
        <v>#DIV/0!</v>
      </c>
      <c r="K166" s="11">
        <f>'Lingkungan Hidup'!K16</f>
        <v>0</v>
      </c>
      <c r="L166" s="11">
        <f>'Lingkungan Hidup'!L16</f>
        <v>0</v>
      </c>
      <c r="M166" s="11" t="e">
        <f>'Lingkungan Hidup'!M16</f>
        <v>#DIV/0!</v>
      </c>
      <c r="N166" s="11">
        <f>'Lingkungan Hidup'!N16</f>
        <v>0</v>
      </c>
      <c r="O166" s="11">
        <f>'Lingkungan Hidup'!O16</f>
        <v>0</v>
      </c>
      <c r="P166" s="11" t="e">
        <f>'Lingkungan Hidup'!P16</f>
        <v>#DIV/0!</v>
      </c>
      <c r="Q166" s="11">
        <f>'Lingkungan Hidup'!Q16</f>
        <v>0</v>
      </c>
      <c r="R166" s="11">
        <f>'Lingkungan Hidup'!R16</f>
        <v>0</v>
      </c>
      <c r="S166" s="11" t="e">
        <f>'Lingkungan Hidup'!S16</f>
        <v>#DIV/0!</v>
      </c>
      <c r="T166" s="11">
        <f>'Lingkungan Hidup'!T16</f>
        <v>0</v>
      </c>
      <c r="U166" s="11">
        <f>'Lingkungan Hidup'!U16</f>
        <v>0</v>
      </c>
      <c r="V166" s="11" t="e">
        <f>'Lingkungan Hidup'!V16</f>
        <v>#DIV/0!</v>
      </c>
      <c r="W166" s="11">
        <f>'Lingkungan Hidup'!W16</f>
        <v>0</v>
      </c>
    </row>
    <row r="167" spans="1:23" ht="45" x14ac:dyDescent="0.25">
      <c r="A167" s="31">
        <v>9</v>
      </c>
      <c r="B167" s="10"/>
      <c r="C167" s="11" t="str">
        <f>'Lingkungan Hidup'!C17</f>
        <v>terfasilitasi pendampingan pengakuan MHA</v>
      </c>
      <c r="D167" s="11">
        <f>'Lingkungan Hidup'!D17</f>
        <v>0</v>
      </c>
      <c r="E167" s="11">
        <f>'Lingkungan Hidup'!E17</f>
        <v>0</v>
      </c>
      <c r="F167" s="11">
        <f>'Lingkungan Hidup'!F17</f>
        <v>0</v>
      </c>
      <c r="G167" s="11" t="e">
        <f>'Lingkungan Hidup'!G17</f>
        <v>#DIV/0!</v>
      </c>
      <c r="H167" s="11">
        <f>'Lingkungan Hidup'!H17</f>
        <v>0</v>
      </c>
      <c r="I167" s="11">
        <f>'Lingkungan Hidup'!I17</f>
        <v>0</v>
      </c>
      <c r="J167" s="11" t="e">
        <f>'Lingkungan Hidup'!J17</f>
        <v>#DIV/0!</v>
      </c>
      <c r="K167" s="11">
        <f>'Lingkungan Hidup'!K17</f>
        <v>0</v>
      </c>
      <c r="L167" s="11">
        <f>'Lingkungan Hidup'!L17</f>
        <v>0</v>
      </c>
      <c r="M167" s="11" t="e">
        <f>'Lingkungan Hidup'!M17</f>
        <v>#DIV/0!</v>
      </c>
      <c r="N167" s="11">
        <f>'Lingkungan Hidup'!N17</f>
        <v>0</v>
      </c>
      <c r="O167" s="11">
        <f>'Lingkungan Hidup'!O17</f>
        <v>0</v>
      </c>
      <c r="P167" s="11" t="e">
        <f>'Lingkungan Hidup'!P17</f>
        <v>#DIV/0!</v>
      </c>
      <c r="Q167" s="11">
        <f>'Lingkungan Hidup'!Q17</f>
        <v>0</v>
      </c>
      <c r="R167" s="11">
        <f>'Lingkungan Hidup'!R17</f>
        <v>0</v>
      </c>
      <c r="S167" s="11" t="e">
        <f>'Lingkungan Hidup'!S17</f>
        <v>#DIV/0!</v>
      </c>
      <c r="T167" s="11">
        <f>'Lingkungan Hidup'!T17</f>
        <v>0</v>
      </c>
      <c r="U167" s="11">
        <f>'Lingkungan Hidup'!U17</f>
        <v>0</v>
      </c>
      <c r="V167" s="11" t="e">
        <f>'Lingkungan Hidup'!V17</f>
        <v>#DIV/0!</v>
      </c>
      <c r="W167" s="11">
        <f>'Lingkungan Hidup'!W17</f>
        <v>0</v>
      </c>
    </row>
    <row r="168" spans="1:23" ht="45" x14ac:dyDescent="0.25">
      <c r="A168" s="31">
        <v>10</v>
      </c>
      <c r="B168" s="10"/>
      <c r="C168" s="11" t="str">
        <f>'Lingkungan Hidup'!C18</f>
        <v>terverifikasinya MHA dan kearifan lokal atau pengetahuan tradisional</v>
      </c>
      <c r="D168" s="11">
        <f>'Lingkungan Hidup'!D18</f>
        <v>0</v>
      </c>
      <c r="E168" s="11">
        <f>'Lingkungan Hidup'!E18</f>
        <v>0</v>
      </c>
      <c r="F168" s="11">
        <f>'Lingkungan Hidup'!F18</f>
        <v>0</v>
      </c>
      <c r="G168" s="11" t="e">
        <f>'Lingkungan Hidup'!G18</f>
        <v>#DIV/0!</v>
      </c>
      <c r="H168" s="11">
        <f>'Lingkungan Hidup'!H18</f>
        <v>0</v>
      </c>
      <c r="I168" s="11">
        <f>'Lingkungan Hidup'!I18</f>
        <v>0</v>
      </c>
      <c r="J168" s="11" t="e">
        <f>'Lingkungan Hidup'!J18</f>
        <v>#DIV/0!</v>
      </c>
      <c r="K168" s="11">
        <f>'Lingkungan Hidup'!K18</f>
        <v>0</v>
      </c>
      <c r="L168" s="11">
        <f>'Lingkungan Hidup'!L18</f>
        <v>0</v>
      </c>
      <c r="M168" s="11" t="e">
        <f>'Lingkungan Hidup'!M18</f>
        <v>#DIV/0!</v>
      </c>
      <c r="N168" s="11">
        <f>'Lingkungan Hidup'!N18</f>
        <v>0</v>
      </c>
      <c r="O168" s="11">
        <f>'Lingkungan Hidup'!O18</f>
        <v>0</v>
      </c>
      <c r="P168" s="11" t="e">
        <f>'Lingkungan Hidup'!P18</f>
        <v>#DIV/0!</v>
      </c>
      <c r="Q168" s="11">
        <f>'Lingkungan Hidup'!Q18</f>
        <v>0</v>
      </c>
      <c r="R168" s="11">
        <f>'Lingkungan Hidup'!R18</f>
        <v>0</v>
      </c>
      <c r="S168" s="11" t="e">
        <f>'Lingkungan Hidup'!S18</f>
        <v>#DIV/0!</v>
      </c>
      <c r="T168" s="11">
        <f>'Lingkungan Hidup'!T18</f>
        <v>0</v>
      </c>
      <c r="U168" s="11">
        <f>'Lingkungan Hidup'!U18</f>
        <v>0</v>
      </c>
      <c r="V168" s="11" t="e">
        <f>'Lingkungan Hidup'!V18</f>
        <v>#DIV/0!</v>
      </c>
      <c r="W168" s="11">
        <f>'Lingkungan Hidup'!W18</f>
        <v>0</v>
      </c>
    </row>
    <row r="169" spans="1:23" ht="45" x14ac:dyDescent="0.25">
      <c r="A169" s="31">
        <v>11</v>
      </c>
      <c r="B169" s="10"/>
      <c r="C169" s="11" t="str">
        <f>'Lingkungan Hidup'!C19</f>
        <v>terverifikasi hak kearifan lokal atau hak pengetahuan tradisional</v>
      </c>
      <c r="D169" s="11">
        <f>'Lingkungan Hidup'!D19</f>
        <v>0</v>
      </c>
      <c r="E169" s="11">
        <f>'Lingkungan Hidup'!E19</f>
        <v>0</v>
      </c>
      <c r="F169" s="11">
        <f>'Lingkungan Hidup'!F19</f>
        <v>0</v>
      </c>
      <c r="G169" s="11" t="e">
        <f>'Lingkungan Hidup'!G19</f>
        <v>#DIV/0!</v>
      </c>
      <c r="H169" s="11">
        <f>'Lingkungan Hidup'!H19</f>
        <v>0</v>
      </c>
      <c r="I169" s="11">
        <f>'Lingkungan Hidup'!I19</f>
        <v>0</v>
      </c>
      <c r="J169" s="11" t="e">
        <f>'Lingkungan Hidup'!J19</f>
        <v>#DIV/0!</v>
      </c>
      <c r="K169" s="11">
        <f>'Lingkungan Hidup'!K19</f>
        <v>0</v>
      </c>
      <c r="L169" s="11">
        <f>'Lingkungan Hidup'!L19</f>
        <v>0</v>
      </c>
      <c r="M169" s="11" t="e">
        <f>'Lingkungan Hidup'!M19</f>
        <v>#DIV/0!</v>
      </c>
      <c r="N169" s="11">
        <f>'Lingkungan Hidup'!N19</f>
        <v>0</v>
      </c>
      <c r="O169" s="11">
        <f>'Lingkungan Hidup'!O19</f>
        <v>0</v>
      </c>
      <c r="P169" s="11" t="e">
        <f>'Lingkungan Hidup'!P19</f>
        <v>#DIV/0!</v>
      </c>
      <c r="Q169" s="11">
        <f>'Lingkungan Hidup'!Q19</f>
        <v>0</v>
      </c>
      <c r="R169" s="11">
        <f>'Lingkungan Hidup'!R19</f>
        <v>0</v>
      </c>
      <c r="S169" s="11" t="e">
        <f>'Lingkungan Hidup'!S19</f>
        <v>#DIV/0!</v>
      </c>
      <c r="T169" s="11">
        <f>'Lingkungan Hidup'!T19</f>
        <v>0</v>
      </c>
      <c r="U169" s="11">
        <f>'Lingkungan Hidup'!U19</f>
        <v>0</v>
      </c>
      <c r="V169" s="11" t="e">
        <f>'Lingkungan Hidup'!V19</f>
        <v>#DIV/0!</v>
      </c>
      <c r="W169" s="11">
        <f>'Lingkungan Hidup'!W19</f>
        <v>0</v>
      </c>
    </row>
    <row r="170" spans="1:23" x14ac:dyDescent="0.25">
      <c r="A170" s="31">
        <v>12</v>
      </c>
      <c r="B170" s="10"/>
      <c r="C170" s="11" t="str">
        <f>'Lingkungan Hidup'!C20</f>
        <v>penetapan hak MHA</v>
      </c>
      <c r="D170" s="11">
        <f>'Lingkungan Hidup'!D20</f>
        <v>0</v>
      </c>
      <c r="E170" s="11">
        <f>'Lingkungan Hidup'!E20</f>
        <v>0</v>
      </c>
      <c r="F170" s="11">
        <f>'Lingkungan Hidup'!F20</f>
        <v>0</v>
      </c>
      <c r="G170" s="11" t="e">
        <f>'Lingkungan Hidup'!G20</f>
        <v>#DIV/0!</v>
      </c>
      <c r="H170" s="11">
        <f>'Lingkungan Hidup'!H20</f>
        <v>0</v>
      </c>
      <c r="I170" s="11">
        <f>'Lingkungan Hidup'!I20</f>
        <v>0</v>
      </c>
      <c r="J170" s="11" t="e">
        <f>'Lingkungan Hidup'!J20</f>
        <v>#DIV/0!</v>
      </c>
      <c r="K170" s="11">
        <f>'Lingkungan Hidup'!K20</f>
        <v>0</v>
      </c>
      <c r="L170" s="11">
        <f>'Lingkungan Hidup'!L20</f>
        <v>0</v>
      </c>
      <c r="M170" s="11" t="e">
        <f>'Lingkungan Hidup'!M20</f>
        <v>#DIV/0!</v>
      </c>
      <c r="N170" s="11">
        <f>'Lingkungan Hidup'!N20</f>
        <v>0</v>
      </c>
      <c r="O170" s="11">
        <f>'Lingkungan Hidup'!O20</f>
        <v>0</v>
      </c>
      <c r="P170" s="11" t="e">
        <f>'Lingkungan Hidup'!P20</f>
        <v>#DIV/0!</v>
      </c>
      <c r="Q170" s="11">
        <f>'Lingkungan Hidup'!Q20</f>
        <v>0</v>
      </c>
      <c r="R170" s="11">
        <f>'Lingkungan Hidup'!R20</f>
        <v>0</v>
      </c>
      <c r="S170" s="11" t="e">
        <f>'Lingkungan Hidup'!S20</f>
        <v>#DIV/0!</v>
      </c>
      <c r="T170" s="11">
        <f>'Lingkungan Hidup'!T20</f>
        <v>0</v>
      </c>
      <c r="U170" s="11">
        <f>'Lingkungan Hidup'!U20</f>
        <v>0</v>
      </c>
      <c r="V170" s="11" t="e">
        <f>'Lingkungan Hidup'!V20</f>
        <v>#DIV/0!</v>
      </c>
      <c r="W170" s="11">
        <f>'Lingkungan Hidup'!W20</f>
        <v>0</v>
      </c>
    </row>
    <row r="171" spans="1:23" ht="45" x14ac:dyDescent="0.25">
      <c r="A171" s="31">
        <v>13</v>
      </c>
      <c r="B171" s="10"/>
      <c r="C171" s="11" t="str">
        <f>'Lingkungan Hidup'!C21</f>
        <v>terfasilitasi kegiatan peningkatan pengetahuan dan ketrampilan</v>
      </c>
      <c r="D171" s="11">
        <f>'Lingkungan Hidup'!D21</f>
        <v>0</v>
      </c>
      <c r="E171" s="11">
        <f>'Lingkungan Hidup'!E21</f>
        <v>0</v>
      </c>
      <c r="F171" s="11">
        <f>'Lingkungan Hidup'!F21</f>
        <v>0</v>
      </c>
      <c r="G171" s="11" t="e">
        <f>'Lingkungan Hidup'!G21</f>
        <v>#DIV/0!</v>
      </c>
      <c r="H171" s="11">
        <f>'Lingkungan Hidup'!H21</f>
        <v>0</v>
      </c>
      <c r="I171" s="11">
        <f>'Lingkungan Hidup'!I21</f>
        <v>0</v>
      </c>
      <c r="J171" s="11" t="e">
        <f>'Lingkungan Hidup'!J21</f>
        <v>#DIV/0!</v>
      </c>
      <c r="K171" s="11">
        <f>'Lingkungan Hidup'!K21</f>
        <v>0</v>
      </c>
      <c r="L171" s="11">
        <f>'Lingkungan Hidup'!L21</f>
        <v>0</v>
      </c>
      <c r="M171" s="11" t="e">
        <f>'Lingkungan Hidup'!M21</f>
        <v>#DIV/0!</v>
      </c>
      <c r="N171" s="11">
        <f>'Lingkungan Hidup'!N21</f>
        <v>0</v>
      </c>
      <c r="O171" s="11">
        <f>'Lingkungan Hidup'!O21</f>
        <v>0</v>
      </c>
      <c r="P171" s="11" t="e">
        <f>'Lingkungan Hidup'!P21</f>
        <v>#DIV/0!</v>
      </c>
      <c r="Q171" s="11">
        <f>'Lingkungan Hidup'!Q21</f>
        <v>0</v>
      </c>
      <c r="R171" s="11">
        <f>'Lingkungan Hidup'!R21</f>
        <v>0</v>
      </c>
      <c r="S171" s="11" t="e">
        <f>'Lingkungan Hidup'!S21</f>
        <v>#DIV/0!</v>
      </c>
      <c r="T171" s="11">
        <f>'Lingkungan Hidup'!T21</f>
        <v>0</v>
      </c>
      <c r="U171" s="11">
        <f>'Lingkungan Hidup'!U21</f>
        <v>0</v>
      </c>
      <c r="V171" s="11" t="e">
        <f>'Lingkungan Hidup'!V21</f>
        <v>#DIV/0!</v>
      </c>
      <c r="W171" s="11">
        <f>'Lingkungan Hidup'!W21</f>
        <v>0</v>
      </c>
    </row>
    <row r="172" spans="1:23" ht="30" x14ac:dyDescent="0.25">
      <c r="A172" s="31">
        <v>14</v>
      </c>
      <c r="B172" s="10"/>
      <c r="C172" s="11" t="str">
        <f>'Lingkungan Hidup'!C22</f>
        <v>terfasilitasi penyediaan sarana/prasarana</v>
      </c>
      <c r="D172" s="11">
        <f>'Lingkungan Hidup'!D22</f>
        <v>0</v>
      </c>
      <c r="E172" s="11">
        <f>'Lingkungan Hidup'!E22</f>
        <v>0</v>
      </c>
      <c r="F172" s="11">
        <f>'Lingkungan Hidup'!F22</f>
        <v>0</v>
      </c>
      <c r="G172" s="11" t="e">
        <f>'Lingkungan Hidup'!G22</f>
        <v>#DIV/0!</v>
      </c>
      <c r="H172" s="11">
        <f>'Lingkungan Hidup'!H22</f>
        <v>0</v>
      </c>
      <c r="I172" s="11">
        <f>'Lingkungan Hidup'!I22</f>
        <v>0</v>
      </c>
      <c r="J172" s="11" t="e">
        <f>'Lingkungan Hidup'!J22</f>
        <v>#DIV/0!</v>
      </c>
      <c r="K172" s="11">
        <f>'Lingkungan Hidup'!K22</f>
        <v>0</v>
      </c>
      <c r="L172" s="11">
        <f>'Lingkungan Hidup'!L22</f>
        <v>0</v>
      </c>
      <c r="M172" s="11" t="e">
        <f>'Lingkungan Hidup'!M22</f>
        <v>#DIV/0!</v>
      </c>
      <c r="N172" s="11">
        <f>'Lingkungan Hidup'!N22</f>
        <v>0</v>
      </c>
      <c r="O172" s="11">
        <f>'Lingkungan Hidup'!O22</f>
        <v>0</v>
      </c>
      <c r="P172" s="11" t="e">
        <f>'Lingkungan Hidup'!P22</f>
        <v>#DIV/0!</v>
      </c>
      <c r="Q172" s="11">
        <f>'Lingkungan Hidup'!Q22</f>
        <v>0</v>
      </c>
      <c r="R172" s="11">
        <f>'Lingkungan Hidup'!R22</f>
        <v>0</v>
      </c>
      <c r="S172" s="11" t="e">
        <f>'Lingkungan Hidup'!S22</f>
        <v>#DIV/0!</v>
      </c>
      <c r="T172" s="11">
        <f>'Lingkungan Hidup'!T22</f>
        <v>0</v>
      </c>
      <c r="U172" s="11">
        <f>'Lingkungan Hidup'!U22</f>
        <v>0</v>
      </c>
      <c r="V172" s="11" t="e">
        <f>'Lingkungan Hidup'!V22</f>
        <v>#DIV/0!</v>
      </c>
      <c r="W172" s="11">
        <f>'Lingkungan Hidup'!W22</f>
        <v>0</v>
      </c>
    </row>
    <row r="173" spans="1:23" ht="30" x14ac:dyDescent="0.25">
      <c r="A173" s="31">
        <v>15</v>
      </c>
      <c r="B173" s="10"/>
      <c r="C173" s="11" t="str">
        <f>'Lingkungan Hidup'!C23</f>
        <v>terlaksananya pendidikan dan pelatihan masyarakat</v>
      </c>
      <c r="D173" s="11">
        <f>'Lingkungan Hidup'!D23</f>
        <v>0</v>
      </c>
      <c r="E173" s="11">
        <f>'Lingkungan Hidup'!E23</f>
        <v>0</v>
      </c>
      <c r="F173" s="11">
        <f>'Lingkungan Hidup'!F23</f>
        <v>0</v>
      </c>
      <c r="G173" s="11" t="e">
        <f>'Lingkungan Hidup'!G23</f>
        <v>#DIV/0!</v>
      </c>
      <c r="H173" s="11">
        <f>'Lingkungan Hidup'!H23</f>
        <v>0</v>
      </c>
      <c r="I173" s="11">
        <f>'Lingkungan Hidup'!I23</f>
        <v>0</v>
      </c>
      <c r="J173" s="11" t="e">
        <f>'Lingkungan Hidup'!J23</f>
        <v>#DIV/0!</v>
      </c>
      <c r="K173" s="11">
        <f>'Lingkungan Hidup'!K23</f>
        <v>0</v>
      </c>
      <c r="L173" s="11">
        <f>'Lingkungan Hidup'!L23</f>
        <v>0</v>
      </c>
      <c r="M173" s="11" t="e">
        <f>'Lingkungan Hidup'!M23</f>
        <v>#DIV/0!</v>
      </c>
      <c r="N173" s="11">
        <f>'Lingkungan Hidup'!N23</f>
        <v>0</v>
      </c>
      <c r="O173" s="11">
        <f>'Lingkungan Hidup'!O23</f>
        <v>0</v>
      </c>
      <c r="P173" s="11" t="e">
        <f>'Lingkungan Hidup'!P23</f>
        <v>#DIV/0!</v>
      </c>
      <c r="Q173" s="11">
        <f>'Lingkungan Hidup'!Q23</f>
        <v>0</v>
      </c>
      <c r="R173" s="11">
        <f>'Lingkungan Hidup'!R23</f>
        <v>0</v>
      </c>
      <c r="S173" s="11" t="e">
        <f>'Lingkungan Hidup'!S23</f>
        <v>#DIV/0!</v>
      </c>
      <c r="T173" s="11">
        <f>'Lingkungan Hidup'!T23</f>
        <v>0</v>
      </c>
      <c r="U173" s="11">
        <f>'Lingkungan Hidup'!U23</f>
        <v>0</v>
      </c>
      <c r="V173" s="11" t="e">
        <f>'Lingkungan Hidup'!V23</f>
        <v>#DIV/0!</v>
      </c>
      <c r="W173" s="11">
        <f>'Lingkungan Hidup'!W23</f>
        <v>0</v>
      </c>
    </row>
    <row r="174" spans="1:23" ht="45" x14ac:dyDescent="0.25">
      <c r="A174" s="31">
        <v>16</v>
      </c>
      <c r="B174" s="10"/>
      <c r="C174" s="11" t="str">
        <f>'Lingkungan Hidup'!C24</f>
        <v>terlaksananya pemberian penghargaan lingkungan hidup</v>
      </c>
      <c r="D174" s="11">
        <f>'Lingkungan Hidup'!D24</f>
        <v>0</v>
      </c>
      <c r="E174" s="11">
        <f>'Lingkungan Hidup'!E24</f>
        <v>0</v>
      </c>
      <c r="F174" s="11">
        <f>'Lingkungan Hidup'!F24</f>
        <v>0</v>
      </c>
      <c r="G174" s="11" t="e">
        <f>'Lingkungan Hidup'!G24</f>
        <v>#DIV/0!</v>
      </c>
      <c r="H174" s="11">
        <f>'Lingkungan Hidup'!H24</f>
        <v>0</v>
      </c>
      <c r="I174" s="11">
        <f>'Lingkungan Hidup'!I24</f>
        <v>0</v>
      </c>
      <c r="J174" s="11" t="e">
        <f>'Lingkungan Hidup'!J24</f>
        <v>#DIV/0!</v>
      </c>
      <c r="K174" s="11">
        <f>'Lingkungan Hidup'!K24</f>
        <v>0</v>
      </c>
      <c r="L174" s="11">
        <f>'Lingkungan Hidup'!L24</f>
        <v>0</v>
      </c>
      <c r="M174" s="11" t="e">
        <f>'Lingkungan Hidup'!M24</f>
        <v>#DIV/0!</v>
      </c>
      <c r="N174" s="11">
        <f>'Lingkungan Hidup'!N24</f>
        <v>0</v>
      </c>
      <c r="O174" s="11">
        <f>'Lingkungan Hidup'!O24</f>
        <v>0</v>
      </c>
      <c r="P174" s="11" t="e">
        <f>'Lingkungan Hidup'!P24</f>
        <v>#DIV/0!</v>
      </c>
      <c r="Q174" s="11">
        <f>'Lingkungan Hidup'!Q24</f>
        <v>0</v>
      </c>
      <c r="R174" s="11">
        <f>'Lingkungan Hidup'!R24</f>
        <v>0</v>
      </c>
      <c r="S174" s="11" t="e">
        <f>'Lingkungan Hidup'!S24</f>
        <v>#DIV/0!</v>
      </c>
      <c r="T174" s="11">
        <f>'Lingkungan Hidup'!T24</f>
        <v>0</v>
      </c>
      <c r="U174" s="11">
        <f>'Lingkungan Hidup'!U24</f>
        <v>0</v>
      </c>
      <c r="V174" s="11" t="e">
        <f>'Lingkungan Hidup'!V24</f>
        <v>#DIV/0!</v>
      </c>
      <c r="W174" s="11">
        <f>'Lingkungan Hidup'!W24</f>
        <v>0</v>
      </c>
    </row>
    <row r="175" spans="1:23" ht="105" x14ac:dyDescent="0.25">
      <c r="A175" s="31">
        <v>17</v>
      </c>
      <c r="B175" s="10"/>
      <c r="C175" s="11" t="str">
        <f>'Lingkungan Hidup'!C25</f>
        <v>Pengaduan masyarakat terkait izin lingkungan, izin PPLH, dan PUULH yang diterbitkan olehPemkot, lokasi usaha dan dampaknya di daerah Kota</v>
      </c>
      <c r="D175" s="11">
        <f>'Lingkungan Hidup'!D25</f>
        <v>0</v>
      </c>
      <c r="E175" s="11">
        <f>'Lingkungan Hidup'!E25</f>
        <v>0</v>
      </c>
      <c r="F175" s="11">
        <f>'Lingkungan Hidup'!F25</f>
        <v>0</v>
      </c>
      <c r="G175" s="11" t="e">
        <f>'Lingkungan Hidup'!G25</f>
        <v>#DIV/0!</v>
      </c>
      <c r="H175" s="11">
        <f>'Lingkungan Hidup'!H25</f>
        <v>0</v>
      </c>
      <c r="I175" s="11">
        <f>'Lingkungan Hidup'!I25</f>
        <v>0</v>
      </c>
      <c r="J175" s="11" t="e">
        <f>'Lingkungan Hidup'!J25</f>
        <v>#DIV/0!</v>
      </c>
      <c r="K175" s="11">
        <f>'Lingkungan Hidup'!K25</f>
        <v>0</v>
      </c>
      <c r="L175" s="11">
        <f>'Lingkungan Hidup'!L25</f>
        <v>0</v>
      </c>
      <c r="M175" s="11" t="e">
        <f>'Lingkungan Hidup'!M25</f>
        <v>#DIV/0!</v>
      </c>
      <c r="N175" s="11">
        <f>'Lingkungan Hidup'!N25</f>
        <v>0</v>
      </c>
      <c r="O175" s="11">
        <f>'Lingkungan Hidup'!O25</f>
        <v>0</v>
      </c>
      <c r="P175" s="11" t="e">
        <f>'Lingkungan Hidup'!P25</f>
        <v>#DIV/0!</v>
      </c>
      <c r="Q175" s="11">
        <f>'Lingkungan Hidup'!Q25</f>
        <v>0</v>
      </c>
      <c r="R175" s="11">
        <f>'Lingkungan Hidup'!R25</f>
        <v>0</v>
      </c>
      <c r="S175" s="11" t="e">
        <f>'Lingkungan Hidup'!S25</f>
        <v>#DIV/0!</v>
      </c>
      <c r="T175" s="11">
        <f>'Lingkungan Hidup'!T25</f>
        <v>0</v>
      </c>
      <c r="U175" s="11">
        <f>'Lingkungan Hidup'!U25</f>
        <v>0</v>
      </c>
      <c r="V175" s="11" t="e">
        <f>'Lingkungan Hidup'!V25</f>
        <v>#DIV/0!</v>
      </c>
      <c r="W175" s="11">
        <f>'Lingkungan Hidup'!W25</f>
        <v>0</v>
      </c>
    </row>
    <row r="176" spans="1:23" ht="30" x14ac:dyDescent="0.25">
      <c r="A176" s="31">
        <v>18</v>
      </c>
      <c r="B176" s="10"/>
      <c r="C176" s="11" t="str">
        <f>'Lingkungan Hidup'!C26</f>
        <v>timbunan sampah yang ditangani</v>
      </c>
      <c r="D176" s="11">
        <f>'Lingkungan Hidup'!D26</f>
        <v>0</v>
      </c>
      <c r="E176" s="11">
        <f>'Lingkungan Hidup'!E26</f>
        <v>0</v>
      </c>
      <c r="F176" s="11">
        <f>'Lingkungan Hidup'!F26</f>
        <v>0</v>
      </c>
      <c r="G176" s="11" t="e">
        <f>'Lingkungan Hidup'!G26</f>
        <v>#DIV/0!</v>
      </c>
      <c r="H176" s="11">
        <f>'Lingkungan Hidup'!H26</f>
        <v>0</v>
      </c>
      <c r="I176" s="11">
        <f>'Lingkungan Hidup'!I26</f>
        <v>0</v>
      </c>
      <c r="J176" s="11" t="e">
        <f>'Lingkungan Hidup'!J26</f>
        <v>#DIV/0!</v>
      </c>
      <c r="K176" s="11">
        <f>'Lingkungan Hidup'!K26</f>
        <v>0</v>
      </c>
      <c r="L176" s="11">
        <f>'Lingkungan Hidup'!L26</f>
        <v>0</v>
      </c>
      <c r="M176" s="11" t="e">
        <f>'Lingkungan Hidup'!M26</f>
        <v>#DIV/0!</v>
      </c>
      <c r="N176" s="11">
        <f>'Lingkungan Hidup'!N26</f>
        <v>0</v>
      </c>
      <c r="O176" s="11">
        <f>'Lingkungan Hidup'!O26</f>
        <v>0</v>
      </c>
      <c r="P176" s="11" t="e">
        <f>'Lingkungan Hidup'!P26</f>
        <v>#DIV/0!</v>
      </c>
      <c r="Q176" s="11">
        <f>'Lingkungan Hidup'!Q26</f>
        <v>0</v>
      </c>
      <c r="R176" s="11">
        <f>'Lingkungan Hidup'!R26</f>
        <v>0</v>
      </c>
      <c r="S176" s="11" t="e">
        <f>'Lingkungan Hidup'!S26</f>
        <v>#DIV/0!</v>
      </c>
      <c r="T176" s="11">
        <f>'Lingkungan Hidup'!T26</f>
        <v>0</v>
      </c>
      <c r="U176" s="11">
        <f>'Lingkungan Hidup'!U26</f>
        <v>0</v>
      </c>
      <c r="V176" s="11" t="e">
        <f>'Lingkungan Hidup'!V26</f>
        <v>#DIV/0!</v>
      </c>
      <c r="W176" s="11">
        <f>'Lingkungan Hidup'!W26</f>
        <v>0</v>
      </c>
    </row>
    <row r="177" spans="1:23" ht="45" x14ac:dyDescent="0.25">
      <c r="A177" s="31">
        <v>19</v>
      </c>
      <c r="B177" s="10"/>
      <c r="C177" s="11" t="str">
        <f>'Lingkungan Hidup'!C27</f>
        <v>persentase jumlah sampah yang terkurangi melalui 3R</v>
      </c>
      <c r="D177" s="11">
        <f>'Lingkungan Hidup'!D27</f>
        <v>0</v>
      </c>
      <c r="E177" s="11">
        <f>'Lingkungan Hidup'!E27</f>
        <v>0</v>
      </c>
      <c r="F177" s="11">
        <f>'Lingkungan Hidup'!F27</f>
        <v>0</v>
      </c>
      <c r="G177" s="11" t="e">
        <f>'Lingkungan Hidup'!G27</f>
        <v>#DIV/0!</v>
      </c>
      <c r="H177" s="11">
        <f>'Lingkungan Hidup'!H27</f>
        <v>0</v>
      </c>
      <c r="I177" s="11">
        <f>'Lingkungan Hidup'!I27</f>
        <v>0</v>
      </c>
      <c r="J177" s="11" t="e">
        <f>'Lingkungan Hidup'!J27</f>
        <v>#DIV/0!</v>
      </c>
      <c r="K177" s="11">
        <f>'Lingkungan Hidup'!K27</f>
        <v>0</v>
      </c>
      <c r="L177" s="11">
        <f>'Lingkungan Hidup'!L27</f>
        <v>0</v>
      </c>
      <c r="M177" s="11" t="e">
        <f>'Lingkungan Hidup'!M27</f>
        <v>#DIV/0!</v>
      </c>
      <c r="N177" s="11">
        <f>'Lingkungan Hidup'!N27</f>
        <v>0</v>
      </c>
      <c r="O177" s="11">
        <f>'Lingkungan Hidup'!O27</f>
        <v>0</v>
      </c>
      <c r="P177" s="11" t="e">
        <f>'Lingkungan Hidup'!P27</f>
        <v>#DIV/0!</v>
      </c>
      <c r="Q177" s="11">
        <f>'Lingkungan Hidup'!Q27</f>
        <v>0</v>
      </c>
      <c r="R177" s="11">
        <f>'Lingkungan Hidup'!R27</f>
        <v>0</v>
      </c>
      <c r="S177" s="11" t="e">
        <f>'Lingkungan Hidup'!S27</f>
        <v>#DIV/0!</v>
      </c>
      <c r="T177" s="11">
        <f>'Lingkungan Hidup'!T27</f>
        <v>0</v>
      </c>
      <c r="U177" s="11">
        <f>'Lingkungan Hidup'!U27</f>
        <v>0</v>
      </c>
      <c r="V177" s="11" t="e">
        <f>'Lingkungan Hidup'!V27</f>
        <v>#DIV/0!</v>
      </c>
      <c r="W177" s="11">
        <f>'Lingkungan Hidup'!W27</f>
        <v>0</v>
      </c>
    </row>
    <row r="178" spans="1:23" ht="30" x14ac:dyDescent="0.25">
      <c r="A178" s="31">
        <v>20</v>
      </c>
      <c r="B178" s="10"/>
      <c r="C178" s="11" t="str">
        <f>'Lingkungan Hidup'!C28</f>
        <v>persentase cukupan area pelayanan</v>
      </c>
      <c r="D178" s="11">
        <f>'Lingkungan Hidup'!D28</f>
        <v>0</v>
      </c>
      <c r="E178" s="11">
        <f>'Lingkungan Hidup'!E28</f>
        <v>0</v>
      </c>
      <c r="F178" s="11">
        <f>'Lingkungan Hidup'!F28</f>
        <v>0</v>
      </c>
      <c r="G178" s="11" t="e">
        <f>'Lingkungan Hidup'!G28</f>
        <v>#DIV/0!</v>
      </c>
      <c r="H178" s="11">
        <f>'Lingkungan Hidup'!H28</f>
        <v>0</v>
      </c>
      <c r="I178" s="11">
        <f>'Lingkungan Hidup'!I28</f>
        <v>0</v>
      </c>
      <c r="J178" s="11" t="e">
        <f>'Lingkungan Hidup'!J28</f>
        <v>#DIV/0!</v>
      </c>
      <c r="K178" s="11">
        <f>'Lingkungan Hidup'!K28</f>
        <v>0</v>
      </c>
      <c r="L178" s="11">
        <f>'Lingkungan Hidup'!L28</f>
        <v>0</v>
      </c>
      <c r="M178" s="11" t="e">
        <f>'Lingkungan Hidup'!M28</f>
        <v>#DIV/0!</v>
      </c>
      <c r="N178" s="11">
        <f>'Lingkungan Hidup'!N28</f>
        <v>0</v>
      </c>
      <c r="O178" s="11">
        <f>'Lingkungan Hidup'!O28</f>
        <v>0</v>
      </c>
      <c r="P178" s="11" t="e">
        <f>'Lingkungan Hidup'!P28</f>
        <v>#DIV/0!</v>
      </c>
      <c r="Q178" s="11">
        <f>'Lingkungan Hidup'!Q28</f>
        <v>0</v>
      </c>
      <c r="R178" s="11">
        <f>'Lingkungan Hidup'!R28</f>
        <v>0</v>
      </c>
      <c r="S178" s="11" t="e">
        <f>'Lingkungan Hidup'!S28</f>
        <v>#DIV/0!</v>
      </c>
      <c r="T178" s="11">
        <f>'Lingkungan Hidup'!T28</f>
        <v>0</v>
      </c>
      <c r="U178" s="11">
        <f>'Lingkungan Hidup'!U28</f>
        <v>0</v>
      </c>
      <c r="V178" s="11" t="e">
        <f>'Lingkungan Hidup'!V28</f>
        <v>#DIV/0!</v>
      </c>
      <c r="W178" s="11">
        <f>'Lingkungan Hidup'!W28</f>
        <v>0</v>
      </c>
    </row>
    <row r="179" spans="1:23" ht="30" x14ac:dyDescent="0.25">
      <c r="A179" s="31">
        <v>21</v>
      </c>
      <c r="B179" s="10"/>
      <c r="C179" s="11" t="str">
        <f>'Lingkungan Hidup'!C29</f>
        <v>persentase jumlah sampah yang tertangani</v>
      </c>
      <c r="D179" s="11">
        <f>'Lingkungan Hidup'!D29</f>
        <v>0</v>
      </c>
      <c r="E179" s="11">
        <f>'Lingkungan Hidup'!E29</f>
        <v>0</v>
      </c>
      <c r="F179" s="11">
        <f>'Lingkungan Hidup'!F29</f>
        <v>0</v>
      </c>
      <c r="G179" s="11" t="e">
        <f>'Lingkungan Hidup'!G29</f>
        <v>#DIV/0!</v>
      </c>
      <c r="H179" s="11">
        <f>'Lingkungan Hidup'!H29</f>
        <v>0</v>
      </c>
      <c r="I179" s="11">
        <f>'Lingkungan Hidup'!I29</f>
        <v>0</v>
      </c>
      <c r="J179" s="11" t="e">
        <f>'Lingkungan Hidup'!J29</f>
        <v>#DIV/0!</v>
      </c>
      <c r="K179" s="11">
        <f>'Lingkungan Hidup'!K29</f>
        <v>0</v>
      </c>
      <c r="L179" s="11">
        <f>'Lingkungan Hidup'!L29</f>
        <v>0</v>
      </c>
      <c r="M179" s="11" t="e">
        <f>'Lingkungan Hidup'!M29</f>
        <v>#DIV/0!</v>
      </c>
      <c r="N179" s="11">
        <f>'Lingkungan Hidup'!N29</f>
        <v>0</v>
      </c>
      <c r="O179" s="11">
        <f>'Lingkungan Hidup'!O29</f>
        <v>0</v>
      </c>
      <c r="P179" s="11" t="e">
        <f>'Lingkungan Hidup'!P29</f>
        <v>#DIV/0!</v>
      </c>
      <c r="Q179" s="11">
        <f>'Lingkungan Hidup'!Q29</f>
        <v>0</v>
      </c>
      <c r="R179" s="11">
        <f>'Lingkungan Hidup'!R29</f>
        <v>0</v>
      </c>
      <c r="S179" s="11" t="e">
        <f>'Lingkungan Hidup'!S29</f>
        <v>#DIV/0!</v>
      </c>
      <c r="T179" s="11">
        <f>'Lingkungan Hidup'!T29</f>
        <v>0</v>
      </c>
      <c r="U179" s="11">
        <f>'Lingkungan Hidup'!U29</f>
        <v>0</v>
      </c>
      <c r="V179" s="11" t="e">
        <f>'Lingkungan Hidup'!V29</f>
        <v>#DIV/0!</v>
      </c>
      <c r="W179" s="11">
        <f>'Lingkungan Hidup'!W29</f>
        <v>0</v>
      </c>
    </row>
    <row r="180" spans="1:23" ht="30" x14ac:dyDescent="0.25">
      <c r="A180" s="31">
        <v>22</v>
      </c>
      <c r="B180" s="10"/>
      <c r="C180" s="11" t="str">
        <f>'Lingkungan Hidup'!C30</f>
        <v>operasionalisasi TPA/TPST/SPA di Kota</v>
      </c>
      <c r="D180" s="11">
        <f>'Lingkungan Hidup'!D30</f>
        <v>0</v>
      </c>
      <c r="E180" s="11">
        <f>'Lingkungan Hidup'!E30</f>
        <v>0</v>
      </c>
      <c r="F180" s="11">
        <f>'Lingkungan Hidup'!F30</f>
        <v>0</v>
      </c>
      <c r="G180" s="11" t="e">
        <f>'Lingkungan Hidup'!G30</f>
        <v>#DIV/0!</v>
      </c>
      <c r="H180" s="11">
        <f>'Lingkungan Hidup'!H30</f>
        <v>0</v>
      </c>
      <c r="I180" s="11">
        <f>'Lingkungan Hidup'!I30</f>
        <v>0</v>
      </c>
      <c r="J180" s="11" t="e">
        <f>'Lingkungan Hidup'!J30</f>
        <v>#DIV/0!</v>
      </c>
      <c r="K180" s="11">
        <f>'Lingkungan Hidup'!K30</f>
        <v>0</v>
      </c>
      <c r="L180" s="11">
        <f>'Lingkungan Hidup'!L30</f>
        <v>0</v>
      </c>
      <c r="M180" s="11" t="e">
        <f>'Lingkungan Hidup'!M30</f>
        <v>#DIV/0!</v>
      </c>
      <c r="N180" s="11">
        <f>'Lingkungan Hidup'!N30</f>
        <v>0</v>
      </c>
      <c r="O180" s="11">
        <f>'Lingkungan Hidup'!O30</f>
        <v>0</v>
      </c>
      <c r="P180" s="11" t="e">
        <f>'Lingkungan Hidup'!P30</f>
        <v>#DIV/0!</v>
      </c>
      <c r="Q180" s="11">
        <f>'Lingkungan Hidup'!Q30</f>
        <v>0</v>
      </c>
      <c r="R180" s="11">
        <f>'Lingkungan Hidup'!R30</f>
        <v>0</v>
      </c>
      <c r="S180" s="11" t="e">
        <f>'Lingkungan Hidup'!S30</f>
        <v>#DIV/0!</v>
      </c>
      <c r="T180" s="11">
        <f>'Lingkungan Hidup'!T30</f>
        <v>0</v>
      </c>
      <c r="U180" s="11">
        <f>'Lingkungan Hidup'!U30</f>
        <v>0</v>
      </c>
      <c r="V180" s="11" t="e">
        <f>'Lingkungan Hidup'!V30</f>
        <v>#DIV/0!</v>
      </c>
      <c r="W180" s="11">
        <f>'Lingkungan Hidup'!W30</f>
        <v>0</v>
      </c>
    </row>
    <row r="181" spans="1:23" ht="45" x14ac:dyDescent="0.25">
      <c r="A181" s="31">
        <v>23</v>
      </c>
      <c r="B181" s="10"/>
      <c r="C181" s="11" t="str">
        <f>'Lingkungan Hidup'!C31</f>
        <v>persentase izin pengelolaan sampah oleh swasta yang diterbitkan</v>
      </c>
      <c r="D181" s="11">
        <f>'Lingkungan Hidup'!D31</f>
        <v>0</v>
      </c>
      <c r="E181" s="11">
        <f>'Lingkungan Hidup'!E31</f>
        <v>0</v>
      </c>
      <c r="F181" s="11">
        <f>'Lingkungan Hidup'!F31</f>
        <v>0</v>
      </c>
      <c r="G181" s="11" t="e">
        <f>'Lingkungan Hidup'!G31</f>
        <v>#DIV/0!</v>
      </c>
      <c r="H181" s="11">
        <f>'Lingkungan Hidup'!H31</f>
        <v>0</v>
      </c>
      <c r="I181" s="11">
        <f>'Lingkungan Hidup'!I31</f>
        <v>0</v>
      </c>
      <c r="J181" s="11" t="e">
        <f>'Lingkungan Hidup'!J31</f>
        <v>#DIV/0!</v>
      </c>
      <c r="K181" s="11">
        <f>'Lingkungan Hidup'!K31</f>
        <v>0</v>
      </c>
      <c r="L181" s="11">
        <f>'Lingkungan Hidup'!L31</f>
        <v>0</v>
      </c>
      <c r="M181" s="11" t="e">
        <f>'Lingkungan Hidup'!M31</f>
        <v>#DIV/0!</v>
      </c>
      <c r="N181" s="11">
        <f>'Lingkungan Hidup'!N31</f>
        <v>0</v>
      </c>
      <c r="O181" s="11">
        <f>'Lingkungan Hidup'!O31</f>
        <v>0</v>
      </c>
      <c r="P181" s="11" t="e">
        <f>'Lingkungan Hidup'!P31</f>
        <v>#DIV/0!</v>
      </c>
      <c r="Q181" s="11">
        <f>'Lingkungan Hidup'!Q31</f>
        <v>0</v>
      </c>
      <c r="R181" s="11">
        <f>'Lingkungan Hidup'!R31</f>
        <v>0</v>
      </c>
      <c r="S181" s="11" t="e">
        <f>'Lingkungan Hidup'!S31</f>
        <v>#DIV/0!</v>
      </c>
      <c r="T181" s="11">
        <f>'Lingkungan Hidup'!T31</f>
        <v>0</v>
      </c>
      <c r="U181" s="11">
        <f>'Lingkungan Hidup'!U31</f>
        <v>0</v>
      </c>
      <c r="V181" s="11" t="e">
        <f>'Lingkungan Hidup'!V31</f>
        <v>#DIV/0!</v>
      </c>
      <c r="W181" s="11">
        <f>'Lingkungan Hidup'!W31</f>
        <v>0</v>
      </c>
    </row>
    <row r="182" spans="1:23" ht="60" x14ac:dyDescent="0.25">
      <c r="A182" s="31">
        <v>24</v>
      </c>
      <c r="B182" s="10"/>
      <c r="C182" s="11" t="str">
        <f>'Lingkungan Hidup'!C32</f>
        <v>persentase pengelolaan sampah oleh swasta yang taat terhadap peraturan perundang-undangan</v>
      </c>
      <c r="D182" s="11">
        <f>'Lingkungan Hidup'!D32</f>
        <v>0</v>
      </c>
      <c r="E182" s="11">
        <f>'Lingkungan Hidup'!E32</f>
        <v>0</v>
      </c>
      <c r="F182" s="11">
        <f>'Lingkungan Hidup'!F32</f>
        <v>0</v>
      </c>
      <c r="G182" s="11" t="e">
        <f>'Lingkungan Hidup'!G32</f>
        <v>#DIV/0!</v>
      </c>
      <c r="H182" s="11">
        <f>'Lingkungan Hidup'!H32</f>
        <v>0</v>
      </c>
      <c r="I182" s="11">
        <f>'Lingkungan Hidup'!I32</f>
        <v>0</v>
      </c>
      <c r="J182" s="11" t="e">
        <f>'Lingkungan Hidup'!J32</f>
        <v>#DIV/0!</v>
      </c>
      <c r="K182" s="11">
        <f>'Lingkungan Hidup'!K32</f>
        <v>0</v>
      </c>
      <c r="L182" s="11">
        <f>'Lingkungan Hidup'!L32</f>
        <v>0</v>
      </c>
      <c r="M182" s="11" t="e">
        <f>'Lingkungan Hidup'!M32</f>
        <v>#DIV/0!</v>
      </c>
      <c r="N182" s="11">
        <f>'Lingkungan Hidup'!N32</f>
        <v>0</v>
      </c>
      <c r="O182" s="11">
        <f>'Lingkungan Hidup'!O32</f>
        <v>0</v>
      </c>
      <c r="P182" s="11" t="e">
        <f>'Lingkungan Hidup'!P32</f>
        <v>#DIV/0!</v>
      </c>
      <c r="Q182" s="11">
        <f>'Lingkungan Hidup'!Q32</f>
        <v>0</v>
      </c>
      <c r="R182" s="11">
        <f>'Lingkungan Hidup'!R32</f>
        <v>0</v>
      </c>
      <c r="S182" s="11" t="e">
        <f>'Lingkungan Hidup'!S32</f>
        <v>#DIV/0!</v>
      </c>
      <c r="T182" s="11">
        <f>'Lingkungan Hidup'!T32</f>
        <v>0</v>
      </c>
      <c r="U182" s="11">
        <f>'Lingkungan Hidup'!U32</f>
        <v>0</v>
      </c>
      <c r="V182" s="11" t="e">
        <f>'Lingkungan Hidup'!V32</f>
        <v>#DIV/0!</v>
      </c>
      <c r="W182" s="11">
        <f>'Lingkungan Hidup'!W32</f>
        <v>0</v>
      </c>
    </row>
    <row r="183" spans="1:23" ht="30" x14ac:dyDescent="0.25">
      <c r="A183" s="33"/>
      <c r="B183" s="6" t="s">
        <v>29</v>
      </c>
      <c r="C183" s="8" t="s">
        <v>39</v>
      </c>
      <c r="D183" s="4"/>
      <c r="E183" s="4"/>
      <c r="F183" s="4"/>
      <c r="G183" s="5" t="e">
        <f>AVERAGE(G184:G190)</f>
        <v>#DIV/0!</v>
      </c>
      <c r="H183" s="4"/>
      <c r="I183" s="4"/>
      <c r="J183" s="5" t="e">
        <f>AVERAGE(J184:J190)</f>
        <v>#DIV/0!</v>
      </c>
      <c r="K183" s="4"/>
      <c r="L183" s="4"/>
      <c r="M183" s="5" t="e">
        <f>AVERAGE(M184:M190)</f>
        <v>#DIV/0!</v>
      </c>
      <c r="N183" s="4"/>
      <c r="O183" s="4"/>
      <c r="P183" s="5" t="e">
        <f>AVERAGE(P184:P190)</f>
        <v>#DIV/0!</v>
      </c>
      <c r="Q183" s="4"/>
      <c r="R183" s="4"/>
      <c r="S183" s="5" t="e">
        <f>AVERAGE(S184:S190)</f>
        <v>#DIV/0!</v>
      </c>
      <c r="T183" s="4"/>
      <c r="U183" s="4"/>
      <c r="V183" s="5" t="e">
        <f>AVERAGE(V184:V190)</f>
        <v>#DIV/0!</v>
      </c>
      <c r="W183" s="4"/>
    </row>
    <row r="184" spans="1:23" ht="30" x14ac:dyDescent="0.25">
      <c r="A184" s="31">
        <v>1</v>
      </c>
      <c r="B184" s="10"/>
      <c r="C184" s="11" t="str">
        <f>'Adm Kependudukan'!C8</f>
        <v>rasio penduduk ber-KTP per satuan penduduk</v>
      </c>
      <c r="D184" s="11">
        <f>'Adm Kependudukan'!D8</f>
        <v>0</v>
      </c>
      <c r="E184" s="11">
        <f>'Adm Kependudukan'!E8</f>
        <v>0</v>
      </c>
      <c r="F184" s="11">
        <f>'Adm Kependudukan'!F8</f>
        <v>0</v>
      </c>
      <c r="G184" s="11" t="e">
        <f>'Adm Kependudukan'!G8</f>
        <v>#DIV/0!</v>
      </c>
      <c r="H184" s="11">
        <f>'Adm Kependudukan'!H8</f>
        <v>0</v>
      </c>
      <c r="I184" s="11">
        <f>'Adm Kependudukan'!I8</f>
        <v>0</v>
      </c>
      <c r="J184" s="11" t="e">
        <f>'Adm Kependudukan'!J8</f>
        <v>#DIV/0!</v>
      </c>
      <c r="K184" s="11">
        <f>'Adm Kependudukan'!K8</f>
        <v>0</v>
      </c>
      <c r="L184" s="11">
        <f>'Adm Kependudukan'!L8</f>
        <v>0</v>
      </c>
      <c r="M184" s="11" t="e">
        <f>'Adm Kependudukan'!M8</f>
        <v>#DIV/0!</v>
      </c>
      <c r="N184" s="11">
        <f>'Adm Kependudukan'!N8</f>
        <v>0</v>
      </c>
      <c r="O184" s="11">
        <f>'Adm Kependudukan'!O8</f>
        <v>0</v>
      </c>
      <c r="P184" s="11" t="e">
        <f>'Adm Kependudukan'!P8</f>
        <v>#DIV/0!</v>
      </c>
      <c r="Q184" s="11">
        <f>'Adm Kependudukan'!Q8</f>
        <v>0</v>
      </c>
      <c r="R184" s="11">
        <f>'Adm Kependudukan'!R8</f>
        <v>0</v>
      </c>
      <c r="S184" s="11" t="e">
        <f>'Adm Kependudukan'!S8</f>
        <v>#DIV/0!</v>
      </c>
      <c r="T184" s="11">
        <f>'Adm Kependudukan'!T8</f>
        <v>0</v>
      </c>
      <c r="U184" s="11">
        <f>'Adm Kependudukan'!U8</f>
        <v>0</v>
      </c>
      <c r="V184" s="11" t="e">
        <f>'Adm Kependudukan'!V8</f>
        <v>#DIV/0!</v>
      </c>
      <c r="W184" s="11">
        <f>'Adm Kependudukan'!W8</f>
        <v>0</v>
      </c>
    </row>
    <row r="185" spans="1:23" ht="30" x14ac:dyDescent="0.25">
      <c r="A185" s="31">
        <v>2</v>
      </c>
      <c r="B185" s="10"/>
      <c r="C185" s="11" t="str">
        <f>'Adm Kependudukan'!C9</f>
        <v>rasio bayi berakte kelahiran</v>
      </c>
      <c r="D185" s="11">
        <f>'Adm Kependudukan'!D9</f>
        <v>0</v>
      </c>
      <c r="E185" s="11">
        <f>'Adm Kependudukan'!E9</f>
        <v>0</v>
      </c>
      <c r="F185" s="11">
        <f>'Adm Kependudukan'!F9</f>
        <v>0</v>
      </c>
      <c r="G185" s="11" t="e">
        <f>'Adm Kependudukan'!G9</f>
        <v>#DIV/0!</v>
      </c>
      <c r="H185" s="11">
        <f>'Adm Kependudukan'!H9</f>
        <v>0</v>
      </c>
      <c r="I185" s="11">
        <f>'Adm Kependudukan'!I9</f>
        <v>0</v>
      </c>
      <c r="J185" s="11" t="e">
        <f>'Adm Kependudukan'!J9</f>
        <v>#DIV/0!</v>
      </c>
      <c r="K185" s="11">
        <f>'Adm Kependudukan'!K9</f>
        <v>0</v>
      </c>
      <c r="L185" s="11">
        <f>'Adm Kependudukan'!L9</f>
        <v>0</v>
      </c>
      <c r="M185" s="11" t="e">
        <f>'Adm Kependudukan'!M9</f>
        <v>#DIV/0!</v>
      </c>
      <c r="N185" s="11">
        <f>'Adm Kependudukan'!N9</f>
        <v>0</v>
      </c>
      <c r="O185" s="11">
        <f>'Adm Kependudukan'!O9</f>
        <v>0</v>
      </c>
      <c r="P185" s="11" t="e">
        <f>'Adm Kependudukan'!P9</f>
        <v>#DIV/0!</v>
      </c>
      <c r="Q185" s="11">
        <f>'Adm Kependudukan'!Q9</f>
        <v>0</v>
      </c>
      <c r="R185" s="11">
        <f>'Adm Kependudukan'!R9</f>
        <v>0</v>
      </c>
      <c r="S185" s="11" t="e">
        <f>'Adm Kependudukan'!S9</f>
        <v>#DIV/0!</v>
      </c>
      <c r="T185" s="11">
        <f>'Adm Kependudukan'!T9</f>
        <v>0</v>
      </c>
      <c r="U185" s="11">
        <f>'Adm Kependudukan'!U9</f>
        <v>0</v>
      </c>
      <c r="V185" s="11" t="e">
        <f>'Adm Kependudukan'!V9</f>
        <v>#DIV/0!</v>
      </c>
      <c r="W185" s="11">
        <f>'Adm Kependudukan'!W9</f>
        <v>0</v>
      </c>
    </row>
    <row r="186" spans="1:23" ht="30" x14ac:dyDescent="0.25">
      <c r="A186" s="31">
        <v>3</v>
      </c>
      <c r="B186" s="10"/>
      <c r="C186" s="11" t="str">
        <f>'Adm Kependudukan'!C10</f>
        <v>rasio pasangan berakte nikah</v>
      </c>
      <c r="D186" s="11">
        <f>'Adm Kependudukan'!D10</f>
        <v>0</v>
      </c>
      <c r="E186" s="11">
        <f>'Adm Kependudukan'!E10</f>
        <v>0</v>
      </c>
      <c r="F186" s="11">
        <f>'Adm Kependudukan'!F10</f>
        <v>0</v>
      </c>
      <c r="G186" s="11" t="e">
        <f>'Adm Kependudukan'!G10</f>
        <v>#DIV/0!</v>
      </c>
      <c r="H186" s="11">
        <f>'Adm Kependudukan'!H10</f>
        <v>0</v>
      </c>
      <c r="I186" s="11">
        <f>'Adm Kependudukan'!I10</f>
        <v>0</v>
      </c>
      <c r="J186" s="11" t="e">
        <f>'Adm Kependudukan'!J10</f>
        <v>#DIV/0!</v>
      </c>
      <c r="K186" s="11">
        <f>'Adm Kependudukan'!K10</f>
        <v>0</v>
      </c>
      <c r="L186" s="11">
        <f>'Adm Kependudukan'!L10</f>
        <v>0</v>
      </c>
      <c r="M186" s="11" t="e">
        <f>'Adm Kependudukan'!M10</f>
        <v>#DIV/0!</v>
      </c>
      <c r="N186" s="11">
        <f>'Adm Kependudukan'!N10</f>
        <v>0</v>
      </c>
      <c r="O186" s="11">
        <f>'Adm Kependudukan'!O10</f>
        <v>0</v>
      </c>
      <c r="P186" s="11" t="e">
        <f>'Adm Kependudukan'!P10</f>
        <v>#DIV/0!</v>
      </c>
      <c r="Q186" s="11">
        <f>'Adm Kependudukan'!Q10</f>
        <v>0</v>
      </c>
      <c r="R186" s="11">
        <f>'Adm Kependudukan'!R10</f>
        <v>0</v>
      </c>
      <c r="S186" s="11" t="e">
        <f>'Adm Kependudukan'!S10</f>
        <v>#DIV/0!</v>
      </c>
      <c r="T186" s="11">
        <f>'Adm Kependudukan'!T10</f>
        <v>0</v>
      </c>
      <c r="U186" s="11">
        <f>'Adm Kependudukan'!U10</f>
        <v>0</v>
      </c>
      <c r="V186" s="11" t="e">
        <f>'Adm Kependudukan'!V10</f>
        <v>#DIV/0!</v>
      </c>
      <c r="W186" s="11">
        <f>'Adm Kependudukan'!W10</f>
        <v>0</v>
      </c>
    </row>
    <row r="187" spans="1:23" ht="45" x14ac:dyDescent="0.25">
      <c r="A187" s="31">
        <v>4</v>
      </c>
      <c r="B187" s="10"/>
      <c r="C187" s="11" t="str">
        <f>'Adm Kependudukan'!C11</f>
        <v>ketersediaan database kependudukan skala provinsi</v>
      </c>
      <c r="D187" s="11">
        <f>'Adm Kependudukan'!D11</f>
        <v>0</v>
      </c>
      <c r="E187" s="11">
        <f>'Adm Kependudukan'!E11</f>
        <v>0</v>
      </c>
      <c r="F187" s="11">
        <f>'Adm Kependudukan'!F11</f>
        <v>0</v>
      </c>
      <c r="G187" s="11" t="e">
        <f>'Adm Kependudukan'!G11</f>
        <v>#DIV/0!</v>
      </c>
      <c r="H187" s="11">
        <f>'Adm Kependudukan'!H11</f>
        <v>0</v>
      </c>
      <c r="I187" s="11">
        <f>'Adm Kependudukan'!I11</f>
        <v>0</v>
      </c>
      <c r="J187" s="11" t="e">
        <f>'Adm Kependudukan'!J11</f>
        <v>#DIV/0!</v>
      </c>
      <c r="K187" s="11">
        <f>'Adm Kependudukan'!K11</f>
        <v>0</v>
      </c>
      <c r="L187" s="11">
        <f>'Adm Kependudukan'!L11</f>
        <v>0</v>
      </c>
      <c r="M187" s="11" t="e">
        <f>'Adm Kependudukan'!M11</f>
        <v>#DIV/0!</v>
      </c>
      <c r="N187" s="11">
        <f>'Adm Kependudukan'!N11</f>
        <v>0</v>
      </c>
      <c r="O187" s="11">
        <f>'Adm Kependudukan'!O11</f>
        <v>0</v>
      </c>
      <c r="P187" s="11" t="e">
        <f>'Adm Kependudukan'!P11</f>
        <v>#DIV/0!</v>
      </c>
      <c r="Q187" s="11">
        <f>'Adm Kependudukan'!Q11</f>
        <v>0</v>
      </c>
      <c r="R187" s="11">
        <f>'Adm Kependudukan'!R11</f>
        <v>0</v>
      </c>
      <c r="S187" s="11" t="e">
        <f>'Adm Kependudukan'!S11</f>
        <v>#DIV/0!</v>
      </c>
      <c r="T187" s="11">
        <f>'Adm Kependudukan'!T11</f>
        <v>0</v>
      </c>
      <c r="U187" s="11">
        <f>'Adm Kependudukan'!U11</f>
        <v>0</v>
      </c>
      <c r="V187" s="11" t="e">
        <f>'Adm Kependudukan'!V11</f>
        <v>#DIV/0!</v>
      </c>
      <c r="W187" s="11">
        <f>'Adm Kependudukan'!W11</f>
        <v>0</v>
      </c>
    </row>
    <row r="188" spans="1:23" ht="30" x14ac:dyDescent="0.25">
      <c r="A188" s="31">
        <v>5</v>
      </c>
      <c r="B188" s="10"/>
      <c r="C188" s="11" t="str">
        <f>'Adm Kependudukan'!C12</f>
        <v>penerapan KTP berbasis NIK</v>
      </c>
      <c r="D188" s="11">
        <f>'Adm Kependudukan'!D12</f>
        <v>0</v>
      </c>
      <c r="E188" s="11">
        <f>'Adm Kependudukan'!E12</f>
        <v>0</v>
      </c>
      <c r="F188" s="11">
        <f>'Adm Kependudukan'!F12</f>
        <v>0</v>
      </c>
      <c r="G188" s="11" t="e">
        <f>'Adm Kependudukan'!G12</f>
        <v>#DIV/0!</v>
      </c>
      <c r="H188" s="11">
        <f>'Adm Kependudukan'!H12</f>
        <v>0</v>
      </c>
      <c r="I188" s="11">
        <f>'Adm Kependudukan'!I12</f>
        <v>0</v>
      </c>
      <c r="J188" s="11" t="e">
        <f>'Adm Kependudukan'!J12</f>
        <v>#DIV/0!</v>
      </c>
      <c r="K188" s="11">
        <f>'Adm Kependudukan'!K12</f>
        <v>0</v>
      </c>
      <c r="L188" s="11">
        <f>'Adm Kependudukan'!L12</f>
        <v>0</v>
      </c>
      <c r="M188" s="11" t="e">
        <f>'Adm Kependudukan'!M12</f>
        <v>#DIV/0!</v>
      </c>
      <c r="N188" s="11">
        <f>'Adm Kependudukan'!N12</f>
        <v>0</v>
      </c>
      <c r="O188" s="11">
        <f>'Adm Kependudukan'!O12</f>
        <v>0</v>
      </c>
      <c r="P188" s="11" t="e">
        <f>'Adm Kependudukan'!P12</f>
        <v>#DIV/0!</v>
      </c>
      <c r="Q188" s="11">
        <f>'Adm Kependudukan'!Q12</f>
        <v>0</v>
      </c>
      <c r="R188" s="11">
        <f>'Adm Kependudukan'!R12</f>
        <v>0</v>
      </c>
      <c r="S188" s="11" t="e">
        <f>'Adm Kependudukan'!S12</f>
        <v>#DIV/0!</v>
      </c>
      <c r="T188" s="11">
        <f>'Adm Kependudukan'!T12</f>
        <v>0</v>
      </c>
      <c r="U188" s="11">
        <f>'Adm Kependudukan'!U12</f>
        <v>0</v>
      </c>
      <c r="V188" s="11" t="e">
        <f>'Adm Kependudukan'!V12</f>
        <v>#DIV/0!</v>
      </c>
      <c r="W188" s="11">
        <f>'Adm Kependudukan'!W12</f>
        <v>0</v>
      </c>
    </row>
    <row r="189" spans="1:23" x14ac:dyDescent="0.25">
      <c r="A189" s="31">
        <v>6</v>
      </c>
      <c r="B189" s="10"/>
      <c r="C189" s="11" t="str">
        <f>'Adm Kependudukan'!C13</f>
        <v>cakupan penerbitan KTP</v>
      </c>
      <c r="D189" s="11">
        <f>'Adm Kependudukan'!D13</f>
        <v>0</v>
      </c>
      <c r="E189" s="11">
        <f>'Adm Kependudukan'!E13</f>
        <v>0</v>
      </c>
      <c r="F189" s="11">
        <f>'Adm Kependudukan'!F13</f>
        <v>0</v>
      </c>
      <c r="G189" s="11" t="e">
        <f>'Adm Kependudukan'!G13</f>
        <v>#DIV/0!</v>
      </c>
      <c r="H189" s="11">
        <f>'Adm Kependudukan'!H13</f>
        <v>0</v>
      </c>
      <c r="I189" s="11">
        <f>'Adm Kependudukan'!I13</f>
        <v>0</v>
      </c>
      <c r="J189" s="11" t="e">
        <f>'Adm Kependudukan'!J13</f>
        <v>#DIV/0!</v>
      </c>
      <c r="K189" s="11">
        <f>'Adm Kependudukan'!K13</f>
        <v>0</v>
      </c>
      <c r="L189" s="11">
        <f>'Adm Kependudukan'!L13</f>
        <v>0</v>
      </c>
      <c r="M189" s="11" t="e">
        <f>'Adm Kependudukan'!M13</f>
        <v>#DIV/0!</v>
      </c>
      <c r="N189" s="11">
        <f>'Adm Kependudukan'!N13</f>
        <v>0</v>
      </c>
      <c r="O189" s="11">
        <f>'Adm Kependudukan'!O13</f>
        <v>0</v>
      </c>
      <c r="P189" s="11" t="e">
        <f>'Adm Kependudukan'!P13</f>
        <v>#DIV/0!</v>
      </c>
      <c r="Q189" s="11">
        <f>'Adm Kependudukan'!Q13</f>
        <v>0</v>
      </c>
      <c r="R189" s="11">
        <f>'Adm Kependudukan'!R13</f>
        <v>0</v>
      </c>
      <c r="S189" s="11" t="e">
        <f>'Adm Kependudukan'!S13</f>
        <v>#DIV/0!</v>
      </c>
      <c r="T189" s="11">
        <f>'Adm Kependudukan'!T13</f>
        <v>0</v>
      </c>
      <c r="U189" s="11">
        <f>'Adm Kependudukan'!U13</f>
        <v>0</v>
      </c>
      <c r="V189" s="11" t="e">
        <f>'Adm Kependudukan'!V13</f>
        <v>#DIV/0!</v>
      </c>
      <c r="W189" s="11">
        <f>'Adm Kependudukan'!W13</f>
        <v>0</v>
      </c>
    </row>
    <row r="190" spans="1:23" ht="30" x14ac:dyDescent="0.25">
      <c r="A190" s="31">
        <v>7</v>
      </c>
      <c r="B190" s="10"/>
      <c r="C190" s="11" t="str">
        <f>'Adm Kependudukan'!C14</f>
        <v>cakupan penerbitan akta kelahiran</v>
      </c>
      <c r="D190" s="11">
        <f>'Adm Kependudukan'!D14</f>
        <v>0</v>
      </c>
      <c r="E190" s="11">
        <f>'Adm Kependudukan'!E14</f>
        <v>0</v>
      </c>
      <c r="F190" s="11">
        <f>'Adm Kependudukan'!F14</f>
        <v>0</v>
      </c>
      <c r="G190" s="11" t="e">
        <f>'Adm Kependudukan'!G14</f>
        <v>#DIV/0!</v>
      </c>
      <c r="H190" s="11">
        <f>'Adm Kependudukan'!H14</f>
        <v>0</v>
      </c>
      <c r="I190" s="11">
        <f>'Adm Kependudukan'!I14</f>
        <v>0</v>
      </c>
      <c r="J190" s="11" t="e">
        <f>'Adm Kependudukan'!J14</f>
        <v>#DIV/0!</v>
      </c>
      <c r="K190" s="11">
        <f>'Adm Kependudukan'!K14</f>
        <v>0</v>
      </c>
      <c r="L190" s="11">
        <f>'Adm Kependudukan'!L14</f>
        <v>0</v>
      </c>
      <c r="M190" s="11" t="e">
        <f>'Adm Kependudukan'!M14</f>
        <v>#DIV/0!</v>
      </c>
      <c r="N190" s="11">
        <f>'Adm Kependudukan'!N14</f>
        <v>0</v>
      </c>
      <c r="O190" s="11">
        <f>'Adm Kependudukan'!O14</f>
        <v>0</v>
      </c>
      <c r="P190" s="11" t="e">
        <f>'Adm Kependudukan'!P14</f>
        <v>#DIV/0!</v>
      </c>
      <c r="Q190" s="11">
        <f>'Adm Kependudukan'!Q14</f>
        <v>0</v>
      </c>
      <c r="R190" s="11">
        <f>'Adm Kependudukan'!R14</f>
        <v>0</v>
      </c>
      <c r="S190" s="11" t="e">
        <f>'Adm Kependudukan'!S14</f>
        <v>#DIV/0!</v>
      </c>
      <c r="T190" s="11">
        <f>'Adm Kependudukan'!T14</f>
        <v>0</v>
      </c>
      <c r="U190" s="11">
        <f>'Adm Kependudukan'!U14</f>
        <v>0</v>
      </c>
      <c r="V190" s="11" t="e">
        <f>'Adm Kependudukan'!V14</f>
        <v>#DIV/0!</v>
      </c>
      <c r="W190" s="11">
        <f>'Adm Kependudukan'!W14</f>
        <v>0</v>
      </c>
    </row>
    <row r="191" spans="1:23" ht="30" x14ac:dyDescent="0.25">
      <c r="A191" s="33"/>
      <c r="B191" s="7" t="s">
        <v>40</v>
      </c>
      <c r="C191" s="12" t="s">
        <v>41</v>
      </c>
      <c r="D191" s="4"/>
      <c r="E191" s="4"/>
      <c r="F191" s="4"/>
      <c r="G191" s="5" t="e">
        <f>AVERAGE(G192:G200)</f>
        <v>#DIV/0!</v>
      </c>
      <c r="H191" s="4"/>
      <c r="I191" s="4"/>
      <c r="J191" s="5" t="e">
        <f>AVERAGE(J192:J200)</f>
        <v>#DIV/0!</v>
      </c>
      <c r="K191" s="4"/>
      <c r="L191" s="4"/>
      <c r="M191" s="5" t="e">
        <f>AVERAGE(M192:M200)</f>
        <v>#DIV/0!</v>
      </c>
      <c r="N191" s="4"/>
      <c r="O191" s="4"/>
      <c r="P191" s="5" t="e">
        <f>AVERAGE(P192:P200)</f>
        <v>#DIV/0!</v>
      </c>
      <c r="Q191" s="4"/>
      <c r="R191" s="4"/>
      <c r="S191" s="5" t="e">
        <f>AVERAGE(S192:S200)</f>
        <v>#DIV/0!</v>
      </c>
      <c r="T191" s="4"/>
      <c r="U191" s="4"/>
      <c r="V191" s="5" t="e">
        <f>AVERAGE(V192:V200)</f>
        <v>#DIV/0!</v>
      </c>
      <c r="W191" s="4"/>
    </row>
    <row r="192" spans="1:23" ht="60" x14ac:dyDescent="0.25">
      <c r="A192" s="31">
        <v>1</v>
      </c>
      <c r="B192" s="36"/>
      <c r="C192" s="37" t="str">
        <f>Pemdes!C8</f>
        <v>Cakupan sarana prasarana perkantoran pemerintahan desa yang baik;</v>
      </c>
      <c r="D192" s="37">
        <f>Pemdes!D8</f>
        <v>0</v>
      </c>
      <c r="E192" s="37">
        <f>Pemdes!E8</f>
        <v>0</v>
      </c>
      <c r="F192" s="37">
        <f>Pemdes!F8</f>
        <v>0</v>
      </c>
      <c r="G192" s="37" t="e">
        <f>Pemdes!G8</f>
        <v>#DIV/0!</v>
      </c>
      <c r="H192" s="37">
        <f>Pemdes!H8</f>
        <v>0</v>
      </c>
      <c r="I192" s="37">
        <f>Pemdes!I8</f>
        <v>0</v>
      </c>
      <c r="J192" s="37" t="e">
        <f>Pemdes!J8</f>
        <v>#DIV/0!</v>
      </c>
      <c r="K192" s="37">
        <f>Pemdes!K8</f>
        <v>0</v>
      </c>
      <c r="L192" s="37">
        <f>Pemdes!L8</f>
        <v>0</v>
      </c>
      <c r="M192" s="37" t="e">
        <f>Pemdes!M8</f>
        <v>#DIV/0!</v>
      </c>
      <c r="N192" s="37">
        <f>Pemdes!N8</f>
        <v>0</v>
      </c>
      <c r="O192" s="37">
        <f>Pemdes!O8</f>
        <v>0</v>
      </c>
      <c r="P192" s="37" t="e">
        <f>Pemdes!P8</f>
        <v>#DIV/0!</v>
      </c>
      <c r="Q192" s="37">
        <f>Pemdes!Q8</f>
        <v>0</v>
      </c>
      <c r="R192" s="37">
        <f>Pemdes!R8</f>
        <v>0</v>
      </c>
      <c r="S192" s="37" t="e">
        <f>Pemdes!S8</f>
        <v>#DIV/0!</v>
      </c>
      <c r="T192" s="37">
        <f>Pemdes!T8</f>
        <v>0</v>
      </c>
      <c r="U192" s="37">
        <f>Pemdes!U8</f>
        <v>0</v>
      </c>
      <c r="V192" s="37" t="e">
        <f>Pemdes!V8</f>
        <v>#DIV/0!</v>
      </c>
      <c r="W192" s="37">
        <f>Pemdes!W8</f>
        <v>0</v>
      </c>
    </row>
    <row r="193" spans="1:23" ht="60" x14ac:dyDescent="0.25">
      <c r="A193" s="31">
        <v>2</v>
      </c>
      <c r="B193" s="36"/>
      <c r="C193" s="37" t="str">
        <f>Pemdes!C9</f>
        <v>Rata-rata jumlah kelompok binaan lembaga pemberdayaan masyarakat (LPM);</v>
      </c>
      <c r="D193" s="37">
        <f>Pemdes!D9</f>
        <v>0</v>
      </c>
      <c r="E193" s="37">
        <f>Pemdes!E9</f>
        <v>0</v>
      </c>
      <c r="F193" s="37">
        <f>Pemdes!F9</f>
        <v>0</v>
      </c>
      <c r="G193" s="37" t="e">
        <f>Pemdes!G9</f>
        <v>#DIV/0!</v>
      </c>
      <c r="H193" s="37">
        <f>Pemdes!H9</f>
        <v>0</v>
      </c>
      <c r="I193" s="37">
        <f>Pemdes!I9</f>
        <v>0</v>
      </c>
      <c r="J193" s="37" t="e">
        <f>Pemdes!J9</f>
        <v>#DIV/0!</v>
      </c>
      <c r="K193" s="37">
        <f>Pemdes!K9</f>
        <v>0</v>
      </c>
      <c r="L193" s="37">
        <f>Pemdes!L9</f>
        <v>0</v>
      </c>
      <c r="M193" s="37" t="e">
        <f>Pemdes!M9</f>
        <v>#DIV/0!</v>
      </c>
      <c r="N193" s="37">
        <f>Pemdes!N9</f>
        <v>0</v>
      </c>
      <c r="O193" s="37">
        <f>Pemdes!O9</f>
        <v>0</v>
      </c>
      <c r="P193" s="37" t="e">
        <f>Pemdes!P9</f>
        <v>#DIV/0!</v>
      </c>
      <c r="Q193" s="37">
        <f>Pemdes!Q9</f>
        <v>0</v>
      </c>
      <c r="R193" s="37">
        <f>Pemdes!R9</f>
        <v>0</v>
      </c>
      <c r="S193" s="37" t="e">
        <f>Pemdes!S9</f>
        <v>#DIV/0!</v>
      </c>
      <c r="T193" s="37">
        <f>Pemdes!T9</f>
        <v>0</v>
      </c>
      <c r="U193" s="37">
        <f>Pemdes!U9</f>
        <v>0</v>
      </c>
      <c r="V193" s="37" t="e">
        <f>Pemdes!V9</f>
        <v>#DIV/0!</v>
      </c>
      <c r="W193" s="37">
        <f>Pemdes!W9</f>
        <v>0</v>
      </c>
    </row>
    <row r="194" spans="1:23" ht="30" x14ac:dyDescent="0.25">
      <c r="A194" s="31">
        <v>3</v>
      </c>
      <c r="B194" s="36"/>
      <c r="C194" s="37" t="str">
        <f>Pemdes!C10</f>
        <v>Rata-rata jumlah kelompok binaan PKK;</v>
      </c>
      <c r="D194" s="37">
        <f>Pemdes!D10</f>
        <v>0</v>
      </c>
      <c r="E194" s="37">
        <f>Pemdes!E10</f>
        <v>0</v>
      </c>
      <c r="F194" s="37">
        <f>Pemdes!F10</f>
        <v>0</v>
      </c>
      <c r="G194" s="37" t="e">
        <f>Pemdes!G10</f>
        <v>#DIV/0!</v>
      </c>
      <c r="H194" s="37">
        <f>Pemdes!H10</f>
        <v>0</v>
      </c>
      <c r="I194" s="37">
        <f>Pemdes!I10</f>
        <v>0</v>
      </c>
      <c r="J194" s="37" t="e">
        <f>Pemdes!J10</f>
        <v>#DIV/0!</v>
      </c>
      <c r="K194" s="37">
        <f>Pemdes!K10</f>
        <v>0</v>
      </c>
      <c r="L194" s="37">
        <f>Pemdes!L10</f>
        <v>0</v>
      </c>
      <c r="M194" s="37" t="e">
        <f>Pemdes!M10</f>
        <v>#DIV/0!</v>
      </c>
      <c r="N194" s="37">
        <f>Pemdes!N10</f>
        <v>0</v>
      </c>
      <c r="O194" s="37">
        <f>Pemdes!O10</f>
        <v>0</v>
      </c>
      <c r="P194" s="37" t="e">
        <f>Pemdes!P10</f>
        <v>#DIV/0!</v>
      </c>
      <c r="Q194" s="37">
        <f>Pemdes!Q10</f>
        <v>0</v>
      </c>
      <c r="R194" s="37">
        <f>Pemdes!R10</f>
        <v>0</v>
      </c>
      <c r="S194" s="37" t="e">
        <f>Pemdes!S10</f>
        <v>#DIV/0!</v>
      </c>
      <c r="T194" s="37">
        <f>Pemdes!T10</f>
        <v>0</v>
      </c>
      <c r="U194" s="37">
        <f>Pemdes!U10</f>
        <v>0</v>
      </c>
      <c r="V194" s="37" t="e">
        <f>Pemdes!V10</f>
        <v>#DIV/0!</v>
      </c>
      <c r="W194" s="37">
        <f>Pemdes!W10</f>
        <v>0</v>
      </c>
    </row>
    <row r="195" spans="1:23" x14ac:dyDescent="0.25">
      <c r="A195" s="31">
        <v>4</v>
      </c>
      <c r="B195" s="36"/>
      <c r="C195" s="37" t="str">
        <f>Pemdes!C11</f>
        <v>Persentase LSM aktif;</v>
      </c>
      <c r="D195" s="37">
        <f>Pemdes!D11</f>
        <v>0</v>
      </c>
      <c r="E195" s="37">
        <f>Pemdes!E11</f>
        <v>0</v>
      </c>
      <c r="F195" s="37">
        <f>Pemdes!F11</f>
        <v>0</v>
      </c>
      <c r="G195" s="37" t="e">
        <f>Pemdes!G11</f>
        <v>#DIV/0!</v>
      </c>
      <c r="H195" s="37">
        <f>Pemdes!H11</f>
        <v>0</v>
      </c>
      <c r="I195" s="37">
        <f>Pemdes!I11</f>
        <v>0</v>
      </c>
      <c r="J195" s="37" t="e">
        <f>Pemdes!J11</f>
        <v>#DIV/0!</v>
      </c>
      <c r="K195" s="37">
        <f>Pemdes!K11</f>
        <v>0</v>
      </c>
      <c r="L195" s="37">
        <f>Pemdes!L11</f>
        <v>0</v>
      </c>
      <c r="M195" s="37" t="e">
        <f>Pemdes!M11</f>
        <v>#DIV/0!</v>
      </c>
      <c r="N195" s="37">
        <f>Pemdes!N11</f>
        <v>0</v>
      </c>
      <c r="O195" s="37">
        <f>Pemdes!O11</f>
        <v>0</v>
      </c>
      <c r="P195" s="37" t="e">
        <f>Pemdes!P11</f>
        <v>#DIV/0!</v>
      </c>
      <c r="Q195" s="37">
        <f>Pemdes!Q11</f>
        <v>0</v>
      </c>
      <c r="R195" s="37">
        <f>Pemdes!R11</f>
        <v>0</v>
      </c>
      <c r="S195" s="37" t="e">
        <f>Pemdes!S11</f>
        <v>#DIV/0!</v>
      </c>
      <c r="T195" s="37">
        <f>Pemdes!T11</f>
        <v>0</v>
      </c>
      <c r="U195" s="37">
        <f>Pemdes!U11</f>
        <v>0</v>
      </c>
      <c r="V195" s="37" t="e">
        <f>Pemdes!V11</f>
        <v>#DIV/0!</v>
      </c>
      <c r="W195" s="37">
        <f>Pemdes!W11</f>
        <v>0</v>
      </c>
    </row>
    <row r="196" spans="1:23" ht="30" x14ac:dyDescent="0.25">
      <c r="A196" s="31">
        <v>5</v>
      </c>
      <c r="B196" s="36"/>
      <c r="C196" s="37" t="str">
        <f>Pemdes!C12</f>
        <v>Persentase LPM Berprestasi;</v>
      </c>
      <c r="D196" s="37">
        <f>Pemdes!D12</f>
        <v>0</v>
      </c>
      <c r="E196" s="37">
        <f>Pemdes!E12</f>
        <v>0</v>
      </c>
      <c r="F196" s="37">
        <f>Pemdes!F12</f>
        <v>0</v>
      </c>
      <c r="G196" s="37" t="e">
        <f>Pemdes!G12</f>
        <v>#DIV/0!</v>
      </c>
      <c r="H196" s="37">
        <f>Pemdes!H12</f>
        <v>0</v>
      </c>
      <c r="I196" s="37">
        <f>Pemdes!I12</f>
        <v>0</v>
      </c>
      <c r="J196" s="37" t="e">
        <f>Pemdes!J12</f>
        <v>#DIV/0!</v>
      </c>
      <c r="K196" s="37">
        <f>Pemdes!K12</f>
        <v>0</v>
      </c>
      <c r="L196" s="37">
        <f>Pemdes!L12</f>
        <v>0</v>
      </c>
      <c r="M196" s="37" t="e">
        <f>Pemdes!M12</f>
        <v>#DIV/0!</v>
      </c>
      <c r="N196" s="37">
        <f>Pemdes!N12</f>
        <v>0</v>
      </c>
      <c r="O196" s="37">
        <f>Pemdes!O12</f>
        <v>0</v>
      </c>
      <c r="P196" s="37" t="e">
        <f>Pemdes!P12</f>
        <v>#DIV/0!</v>
      </c>
      <c r="Q196" s="37">
        <f>Pemdes!Q12</f>
        <v>0</v>
      </c>
      <c r="R196" s="37">
        <f>Pemdes!R12</f>
        <v>0</v>
      </c>
      <c r="S196" s="37" t="e">
        <f>Pemdes!S12</f>
        <v>#DIV/0!</v>
      </c>
      <c r="T196" s="37">
        <f>Pemdes!T12</f>
        <v>0</v>
      </c>
      <c r="U196" s="37">
        <f>Pemdes!U12</f>
        <v>0</v>
      </c>
      <c r="V196" s="37" t="e">
        <f>Pemdes!V12</f>
        <v>#DIV/0!</v>
      </c>
      <c r="W196" s="37">
        <f>Pemdes!W12</f>
        <v>0</v>
      </c>
    </row>
    <row r="197" spans="1:23" x14ac:dyDescent="0.25">
      <c r="A197" s="31">
        <v>6</v>
      </c>
      <c r="B197" s="36"/>
      <c r="C197" s="37" t="str">
        <f>Pemdes!C13</f>
        <v>Persentase PKK aktif;</v>
      </c>
      <c r="D197" s="37">
        <f>Pemdes!D13</f>
        <v>0</v>
      </c>
      <c r="E197" s="37">
        <f>Pemdes!E13</f>
        <v>0</v>
      </c>
      <c r="F197" s="37">
        <f>Pemdes!F13</f>
        <v>0</v>
      </c>
      <c r="G197" s="37" t="e">
        <f>Pemdes!G13</f>
        <v>#DIV/0!</v>
      </c>
      <c r="H197" s="37">
        <f>Pemdes!H13</f>
        <v>0</v>
      </c>
      <c r="I197" s="37">
        <f>Pemdes!I13</f>
        <v>0</v>
      </c>
      <c r="J197" s="37" t="e">
        <f>Pemdes!J13</f>
        <v>#DIV/0!</v>
      </c>
      <c r="K197" s="37">
        <f>Pemdes!K13</f>
        <v>0</v>
      </c>
      <c r="L197" s="37">
        <f>Pemdes!L13</f>
        <v>0</v>
      </c>
      <c r="M197" s="37" t="e">
        <f>Pemdes!M13</f>
        <v>#DIV/0!</v>
      </c>
      <c r="N197" s="37">
        <f>Pemdes!N13</f>
        <v>0</v>
      </c>
      <c r="O197" s="37">
        <f>Pemdes!O13</f>
        <v>0</v>
      </c>
      <c r="P197" s="37" t="e">
        <f>Pemdes!P13</f>
        <v>#DIV/0!</v>
      </c>
      <c r="Q197" s="37">
        <f>Pemdes!Q13</f>
        <v>0</v>
      </c>
      <c r="R197" s="37">
        <f>Pemdes!R13</f>
        <v>0</v>
      </c>
      <c r="S197" s="37" t="e">
        <f>Pemdes!S13</f>
        <v>#DIV/0!</v>
      </c>
      <c r="T197" s="37">
        <f>Pemdes!T13</f>
        <v>0</v>
      </c>
      <c r="U197" s="37">
        <f>Pemdes!U13</f>
        <v>0</v>
      </c>
      <c r="V197" s="37" t="e">
        <f>Pemdes!V13</f>
        <v>#DIV/0!</v>
      </c>
      <c r="W197" s="37">
        <f>Pemdes!W13</f>
        <v>0</v>
      </c>
    </row>
    <row r="198" spans="1:23" ht="30" x14ac:dyDescent="0.25">
      <c r="A198" s="31">
        <v>7</v>
      </c>
      <c r="B198" s="36"/>
      <c r="C198" s="37" t="str">
        <f>Pemdes!C14</f>
        <v>Persentase Posyandu aktif;</v>
      </c>
      <c r="D198" s="37">
        <f>Pemdes!D14</f>
        <v>0</v>
      </c>
      <c r="E198" s="37">
        <f>Pemdes!E14</f>
        <v>0</v>
      </c>
      <c r="F198" s="37">
        <f>Pemdes!F14</f>
        <v>0</v>
      </c>
      <c r="G198" s="37" t="e">
        <f>Pemdes!G14</f>
        <v>#DIV/0!</v>
      </c>
      <c r="H198" s="37">
        <f>Pemdes!H14</f>
        <v>0</v>
      </c>
      <c r="I198" s="37">
        <f>Pemdes!I14</f>
        <v>0</v>
      </c>
      <c r="J198" s="37" t="e">
        <f>Pemdes!J14</f>
        <v>#DIV/0!</v>
      </c>
      <c r="K198" s="37">
        <f>Pemdes!K14</f>
        <v>0</v>
      </c>
      <c r="L198" s="37">
        <f>Pemdes!L14</f>
        <v>0</v>
      </c>
      <c r="M198" s="37" t="e">
        <f>Pemdes!M14</f>
        <v>#DIV/0!</v>
      </c>
      <c r="N198" s="37">
        <f>Pemdes!N14</f>
        <v>0</v>
      </c>
      <c r="O198" s="37">
        <f>Pemdes!O14</f>
        <v>0</v>
      </c>
      <c r="P198" s="37" t="e">
        <f>Pemdes!P14</f>
        <v>#DIV/0!</v>
      </c>
      <c r="Q198" s="37">
        <f>Pemdes!Q14</f>
        <v>0</v>
      </c>
      <c r="R198" s="37">
        <f>Pemdes!R14</f>
        <v>0</v>
      </c>
      <c r="S198" s="37" t="e">
        <f>Pemdes!S14</f>
        <v>#DIV/0!</v>
      </c>
      <c r="T198" s="37">
        <f>Pemdes!T14</f>
        <v>0</v>
      </c>
      <c r="U198" s="37">
        <f>Pemdes!U14</f>
        <v>0</v>
      </c>
      <c r="V198" s="37" t="e">
        <f>Pemdes!V14</f>
        <v>#DIV/0!</v>
      </c>
      <c r="W198" s="37">
        <f>Pemdes!W14</f>
        <v>0</v>
      </c>
    </row>
    <row r="199" spans="1:23" ht="60" x14ac:dyDescent="0.25">
      <c r="A199" s="31">
        <v>8</v>
      </c>
      <c r="B199" s="36"/>
      <c r="C199" s="37" t="str">
        <f>Pemdes!C15</f>
        <v xml:space="preserve">Swadaya masyarakat terhadap Program Pemberdayaan Masyarakat; dan </v>
      </c>
      <c r="D199" s="37">
        <f>Pemdes!D15</f>
        <v>0</v>
      </c>
      <c r="E199" s="37">
        <f>Pemdes!E15</f>
        <v>0</v>
      </c>
      <c r="F199" s="37">
        <f>Pemdes!F15</f>
        <v>0</v>
      </c>
      <c r="G199" s="37" t="e">
        <f>Pemdes!G15</f>
        <v>#DIV/0!</v>
      </c>
      <c r="H199" s="37">
        <f>Pemdes!H15</f>
        <v>0</v>
      </c>
      <c r="I199" s="37">
        <f>Pemdes!I15</f>
        <v>0</v>
      </c>
      <c r="J199" s="37" t="e">
        <f>Pemdes!J15</f>
        <v>#DIV/0!</v>
      </c>
      <c r="K199" s="37">
        <f>Pemdes!K15</f>
        <v>0</v>
      </c>
      <c r="L199" s="37">
        <f>Pemdes!L15</f>
        <v>0</v>
      </c>
      <c r="M199" s="37" t="e">
        <f>Pemdes!M15</f>
        <v>#DIV/0!</v>
      </c>
      <c r="N199" s="37">
        <f>Pemdes!N15</f>
        <v>0</v>
      </c>
      <c r="O199" s="37">
        <f>Pemdes!O15</f>
        <v>0</v>
      </c>
      <c r="P199" s="37" t="e">
        <f>Pemdes!P15</f>
        <v>#DIV/0!</v>
      </c>
      <c r="Q199" s="37">
        <f>Pemdes!Q15</f>
        <v>0</v>
      </c>
      <c r="R199" s="37">
        <f>Pemdes!R15</f>
        <v>0</v>
      </c>
      <c r="S199" s="37" t="e">
        <f>Pemdes!S15</f>
        <v>#DIV/0!</v>
      </c>
      <c r="T199" s="37">
        <f>Pemdes!T15</f>
        <v>0</v>
      </c>
      <c r="U199" s="37">
        <f>Pemdes!U15</f>
        <v>0</v>
      </c>
      <c r="V199" s="37" t="e">
        <f>Pemdes!V15</f>
        <v>#DIV/0!</v>
      </c>
      <c r="W199" s="37">
        <f>Pemdes!W15</f>
        <v>0</v>
      </c>
    </row>
    <row r="200" spans="1:23" ht="45" x14ac:dyDescent="0.25">
      <c r="A200" s="31">
        <v>9</v>
      </c>
      <c r="B200" s="36"/>
      <c r="C200" s="37" t="str">
        <f>Pemdes!C16</f>
        <v>Pemeliharaan Pasca Program pemberdayaan masyarakat.</v>
      </c>
      <c r="D200" s="37">
        <f>Pemdes!D16</f>
        <v>0</v>
      </c>
      <c r="E200" s="37">
        <f>Pemdes!E16</f>
        <v>0</v>
      </c>
      <c r="F200" s="37">
        <f>Pemdes!F16</f>
        <v>0</v>
      </c>
      <c r="G200" s="37" t="e">
        <f>Pemdes!G16</f>
        <v>#DIV/0!</v>
      </c>
      <c r="H200" s="37">
        <f>Pemdes!H16</f>
        <v>0</v>
      </c>
      <c r="I200" s="37">
        <f>Pemdes!I16</f>
        <v>0</v>
      </c>
      <c r="J200" s="37" t="e">
        <f>Pemdes!J16</f>
        <v>#DIV/0!</v>
      </c>
      <c r="K200" s="37">
        <f>Pemdes!K16</f>
        <v>0</v>
      </c>
      <c r="L200" s="37">
        <f>Pemdes!L16</f>
        <v>0</v>
      </c>
      <c r="M200" s="37" t="e">
        <f>Pemdes!M16</f>
        <v>#DIV/0!</v>
      </c>
      <c r="N200" s="37">
        <f>Pemdes!N16</f>
        <v>0</v>
      </c>
      <c r="O200" s="37">
        <f>Pemdes!O16</f>
        <v>0</v>
      </c>
      <c r="P200" s="37" t="e">
        <f>Pemdes!P16</f>
        <v>#DIV/0!</v>
      </c>
      <c r="Q200" s="37">
        <f>Pemdes!Q16</f>
        <v>0</v>
      </c>
      <c r="R200" s="37">
        <f>Pemdes!R16</f>
        <v>0</v>
      </c>
      <c r="S200" s="37" t="e">
        <f>Pemdes!S16</f>
        <v>#DIV/0!</v>
      </c>
      <c r="T200" s="37">
        <f>Pemdes!T16</f>
        <v>0</v>
      </c>
      <c r="U200" s="37">
        <f>Pemdes!U16</f>
        <v>0</v>
      </c>
      <c r="V200" s="37" t="e">
        <f>Pemdes!V16</f>
        <v>#DIV/0!</v>
      </c>
      <c r="W200" s="37">
        <f>Pemdes!W16</f>
        <v>0</v>
      </c>
    </row>
    <row r="201" spans="1:23" ht="30" x14ac:dyDescent="0.25">
      <c r="A201" s="33"/>
      <c r="B201" s="7" t="s">
        <v>42</v>
      </c>
      <c r="C201" s="12" t="s">
        <v>43</v>
      </c>
      <c r="D201" s="4"/>
      <c r="E201" s="4"/>
      <c r="F201" s="4"/>
      <c r="G201" s="5" t="e">
        <f>AVERAGE(G202:G232)</f>
        <v>#DIV/0!</v>
      </c>
      <c r="H201" s="4"/>
      <c r="I201" s="4"/>
      <c r="J201" s="5" t="e">
        <f>AVERAGE(J202:J232)</f>
        <v>#DIV/0!</v>
      </c>
      <c r="K201" s="4"/>
      <c r="L201" s="4"/>
      <c r="M201" s="5" t="e">
        <f>AVERAGE(M202:M232)</f>
        <v>#DIV/0!</v>
      </c>
      <c r="N201" s="4"/>
      <c r="O201" s="4"/>
      <c r="P201" s="5" t="e">
        <f>AVERAGE(P202:P232)</f>
        <v>#DIV/0!</v>
      </c>
      <c r="Q201" s="4"/>
      <c r="R201" s="4"/>
      <c r="S201" s="5" t="e">
        <f>AVERAGE(S202:S232)</f>
        <v>#DIV/0!</v>
      </c>
      <c r="T201" s="4"/>
      <c r="U201" s="4"/>
      <c r="V201" s="5" t="e">
        <f>AVERAGE(V202:V232)</f>
        <v>#DIV/0!</v>
      </c>
      <c r="W201" s="4"/>
    </row>
    <row r="202" spans="1:23" ht="30" x14ac:dyDescent="0.25">
      <c r="A202" s="31">
        <v>1</v>
      </c>
      <c r="B202" s="36"/>
      <c r="C202" s="37" t="str">
        <f>'Pengendalian Penduduk KB'!C8</f>
        <v>Laju pertumbuhan penduduk (LPP);</v>
      </c>
      <c r="D202" s="37">
        <f>'Pengendalian Penduduk KB'!D8</f>
        <v>0</v>
      </c>
      <c r="E202" s="37">
        <f>'Pengendalian Penduduk KB'!E8</f>
        <v>0</v>
      </c>
      <c r="F202" s="37">
        <f>'Pengendalian Penduduk KB'!F8</f>
        <v>0</v>
      </c>
      <c r="G202" s="37" t="e">
        <f>'Pengendalian Penduduk KB'!G8</f>
        <v>#DIV/0!</v>
      </c>
      <c r="H202" s="37">
        <f>'Pengendalian Penduduk KB'!H8</f>
        <v>0</v>
      </c>
      <c r="I202" s="37">
        <f>'Pengendalian Penduduk KB'!I8</f>
        <v>0</v>
      </c>
      <c r="J202" s="37" t="e">
        <f>'Pengendalian Penduduk KB'!J8</f>
        <v>#DIV/0!</v>
      </c>
      <c r="K202" s="37">
        <f>'Pengendalian Penduduk KB'!K8</f>
        <v>0</v>
      </c>
      <c r="L202" s="37">
        <f>'Pengendalian Penduduk KB'!L8</f>
        <v>0</v>
      </c>
      <c r="M202" s="37" t="e">
        <f>'Pengendalian Penduduk KB'!M8</f>
        <v>#DIV/0!</v>
      </c>
      <c r="N202" s="37">
        <f>'Pengendalian Penduduk KB'!N8</f>
        <v>0</v>
      </c>
      <c r="O202" s="37">
        <f>'Pengendalian Penduduk KB'!O8</f>
        <v>0</v>
      </c>
      <c r="P202" s="37" t="e">
        <f>'Pengendalian Penduduk KB'!P8</f>
        <v>#DIV/0!</v>
      </c>
      <c r="Q202" s="37">
        <f>'Pengendalian Penduduk KB'!Q8</f>
        <v>0</v>
      </c>
      <c r="R202" s="37">
        <f>'Pengendalian Penduduk KB'!R8</f>
        <v>0</v>
      </c>
      <c r="S202" s="37" t="e">
        <f>'Pengendalian Penduduk KB'!S8</f>
        <v>#DIV/0!</v>
      </c>
      <c r="T202" s="37">
        <f>'Pengendalian Penduduk KB'!T8</f>
        <v>0</v>
      </c>
      <c r="U202" s="37">
        <f>'Pengendalian Penduduk KB'!U8</f>
        <v>0</v>
      </c>
      <c r="V202" s="37" t="e">
        <f>'Pengendalian Penduduk KB'!V8</f>
        <v>#DIV/0!</v>
      </c>
      <c r="W202" s="37">
        <f>'Pengendalian Penduduk KB'!W8</f>
        <v>0</v>
      </c>
    </row>
    <row r="203" spans="1:23" x14ac:dyDescent="0.25">
      <c r="A203" s="31">
        <v>2</v>
      </c>
      <c r="B203" s="36"/>
      <c r="C203" s="37" t="str">
        <f>'Pengendalian Penduduk KB'!C9</f>
        <v>Total Fertility Rate (TFR):</v>
      </c>
      <c r="D203" s="37">
        <f>'Pengendalian Penduduk KB'!D9</f>
        <v>0</v>
      </c>
      <c r="E203" s="37">
        <f>'Pengendalian Penduduk KB'!E9</f>
        <v>0</v>
      </c>
      <c r="F203" s="37">
        <f>'Pengendalian Penduduk KB'!F9</f>
        <v>0</v>
      </c>
      <c r="G203" s="37" t="e">
        <f>'Pengendalian Penduduk KB'!G9</f>
        <v>#DIV/0!</v>
      </c>
      <c r="H203" s="37">
        <f>'Pengendalian Penduduk KB'!H9</f>
        <v>0</v>
      </c>
      <c r="I203" s="37">
        <f>'Pengendalian Penduduk KB'!I9</f>
        <v>0</v>
      </c>
      <c r="J203" s="37" t="e">
        <f>'Pengendalian Penduduk KB'!J9</f>
        <v>#DIV/0!</v>
      </c>
      <c r="K203" s="37">
        <f>'Pengendalian Penduduk KB'!K9</f>
        <v>0</v>
      </c>
      <c r="L203" s="37">
        <f>'Pengendalian Penduduk KB'!L9</f>
        <v>0</v>
      </c>
      <c r="M203" s="37" t="e">
        <f>'Pengendalian Penduduk KB'!M9</f>
        <v>#DIV/0!</v>
      </c>
      <c r="N203" s="37">
        <f>'Pengendalian Penduduk KB'!N9</f>
        <v>0</v>
      </c>
      <c r="O203" s="37">
        <f>'Pengendalian Penduduk KB'!O9</f>
        <v>0</v>
      </c>
      <c r="P203" s="37" t="e">
        <f>'Pengendalian Penduduk KB'!P9</f>
        <v>#DIV/0!</v>
      </c>
      <c r="Q203" s="37">
        <f>'Pengendalian Penduduk KB'!Q9</f>
        <v>0</v>
      </c>
      <c r="R203" s="37">
        <f>'Pengendalian Penduduk KB'!R9</f>
        <v>0</v>
      </c>
      <c r="S203" s="37" t="e">
        <f>'Pengendalian Penduduk KB'!S9</f>
        <v>#DIV/0!</v>
      </c>
      <c r="T203" s="37">
        <f>'Pengendalian Penduduk KB'!T9</f>
        <v>0</v>
      </c>
      <c r="U203" s="37">
        <f>'Pengendalian Penduduk KB'!U9</f>
        <v>0</v>
      </c>
      <c r="V203" s="37" t="e">
        <f>'Pengendalian Penduduk KB'!V9</f>
        <v>#DIV/0!</v>
      </c>
      <c r="W203" s="37">
        <f>'Pengendalian Penduduk KB'!W9</f>
        <v>0</v>
      </c>
    </row>
    <row r="204" spans="1:23" ht="75" x14ac:dyDescent="0.25">
      <c r="A204" s="31">
        <v>3</v>
      </c>
      <c r="B204" s="36"/>
      <c r="C204" s="37" t="str">
        <f>'Pengendalian Penduduk KB'!C10</f>
        <v>Persentase Perangkat Daerah (Dinas/Badan) yang berperan aktif dalam pembangunan Daerah melalui Kampung KB;</v>
      </c>
      <c r="D204" s="37">
        <f>'Pengendalian Penduduk KB'!D10</f>
        <v>0</v>
      </c>
      <c r="E204" s="37">
        <f>'Pengendalian Penduduk KB'!E10</f>
        <v>0</v>
      </c>
      <c r="F204" s="37">
        <f>'Pengendalian Penduduk KB'!F10</f>
        <v>0</v>
      </c>
      <c r="G204" s="37" t="e">
        <f>'Pengendalian Penduduk KB'!G10</f>
        <v>#DIV/0!</v>
      </c>
      <c r="H204" s="37">
        <f>'Pengendalian Penduduk KB'!H10</f>
        <v>0</v>
      </c>
      <c r="I204" s="37">
        <f>'Pengendalian Penduduk KB'!I10</f>
        <v>0</v>
      </c>
      <c r="J204" s="37" t="e">
        <f>'Pengendalian Penduduk KB'!J10</f>
        <v>#DIV/0!</v>
      </c>
      <c r="K204" s="37">
        <f>'Pengendalian Penduduk KB'!K10</f>
        <v>0</v>
      </c>
      <c r="L204" s="37">
        <f>'Pengendalian Penduduk KB'!L10</f>
        <v>0</v>
      </c>
      <c r="M204" s="37" t="e">
        <f>'Pengendalian Penduduk KB'!M10</f>
        <v>#DIV/0!</v>
      </c>
      <c r="N204" s="37">
        <f>'Pengendalian Penduduk KB'!N10</f>
        <v>0</v>
      </c>
      <c r="O204" s="37">
        <f>'Pengendalian Penduduk KB'!O10</f>
        <v>0</v>
      </c>
      <c r="P204" s="37" t="e">
        <f>'Pengendalian Penduduk KB'!P10</f>
        <v>#DIV/0!</v>
      </c>
      <c r="Q204" s="37">
        <f>'Pengendalian Penduduk KB'!Q10</f>
        <v>0</v>
      </c>
      <c r="R204" s="37">
        <f>'Pengendalian Penduduk KB'!R10</f>
        <v>0</v>
      </c>
      <c r="S204" s="37" t="e">
        <f>'Pengendalian Penduduk KB'!S10</f>
        <v>#DIV/0!</v>
      </c>
      <c r="T204" s="37">
        <f>'Pengendalian Penduduk KB'!T10</f>
        <v>0</v>
      </c>
      <c r="U204" s="37">
        <f>'Pengendalian Penduduk KB'!U10</f>
        <v>0</v>
      </c>
      <c r="V204" s="37" t="e">
        <f>'Pengendalian Penduduk KB'!V10</f>
        <v>#DIV/0!</v>
      </c>
      <c r="W204" s="37">
        <f>'Pengendalian Penduduk KB'!W10</f>
        <v>0</v>
      </c>
    </row>
    <row r="205" spans="1:23" ht="90" x14ac:dyDescent="0.25">
      <c r="A205" s="31">
        <v>4</v>
      </c>
      <c r="B205" s="36"/>
      <c r="C205" s="37" t="str">
        <f>'Pengendalian Penduduk KB'!C11</f>
        <v>Persentase Perangkat Daerah (Dinas/Badan) yang menyusun dan memanfaatkan Rancangan Induk Pengendalian Penduduk;</v>
      </c>
      <c r="D205" s="37">
        <f>'Pengendalian Penduduk KB'!D11</f>
        <v>0</v>
      </c>
      <c r="E205" s="37">
        <f>'Pengendalian Penduduk KB'!E11</f>
        <v>0</v>
      </c>
      <c r="F205" s="37">
        <f>'Pengendalian Penduduk KB'!F11</f>
        <v>0</v>
      </c>
      <c r="G205" s="37" t="e">
        <f>'Pengendalian Penduduk KB'!G11</f>
        <v>#DIV/0!</v>
      </c>
      <c r="H205" s="37">
        <f>'Pengendalian Penduduk KB'!H11</f>
        <v>0</v>
      </c>
      <c r="I205" s="37">
        <f>'Pengendalian Penduduk KB'!I11</f>
        <v>0</v>
      </c>
      <c r="J205" s="37" t="e">
        <f>'Pengendalian Penduduk KB'!J11</f>
        <v>#DIV/0!</v>
      </c>
      <c r="K205" s="37">
        <f>'Pengendalian Penduduk KB'!K11</f>
        <v>0</v>
      </c>
      <c r="L205" s="37">
        <f>'Pengendalian Penduduk KB'!L11</f>
        <v>0</v>
      </c>
      <c r="M205" s="37" t="e">
        <f>'Pengendalian Penduduk KB'!M11</f>
        <v>#DIV/0!</v>
      </c>
      <c r="N205" s="37">
        <f>'Pengendalian Penduduk KB'!N11</f>
        <v>0</v>
      </c>
      <c r="O205" s="37">
        <f>'Pengendalian Penduduk KB'!O11</f>
        <v>0</v>
      </c>
      <c r="P205" s="37" t="e">
        <f>'Pengendalian Penduduk KB'!P11</f>
        <v>#DIV/0!</v>
      </c>
      <c r="Q205" s="37">
        <f>'Pengendalian Penduduk KB'!Q11</f>
        <v>0</v>
      </c>
      <c r="R205" s="37">
        <f>'Pengendalian Penduduk KB'!R11</f>
        <v>0</v>
      </c>
      <c r="S205" s="37" t="e">
        <f>'Pengendalian Penduduk KB'!S11</f>
        <v>#DIV/0!</v>
      </c>
      <c r="T205" s="37">
        <f>'Pengendalian Penduduk KB'!T11</f>
        <v>0</v>
      </c>
      <c r="U205" s="37">
        <f>'Pengendalian Penduduk KB'!U11</f>
        <v>0</v>
      </c>
      <c r="V205" s="37" t="e">
        <f>'Pengendalian Penduduk KB'!V11</f>
        <v>#DIV/0!</v>
      </c>
      <c r="W205" s="37">
        <f>'Pengendalian Penduduk KB'!W11</f>
        <v>0</v>
      </c>
    </row>
    <row r="206" spans="1:23" ht="105" x14ac:dyDescent="0.25">
      <c r="A206" s="31">
        <v>5</v>
      </c>
      <c r="B206" s="36"/>
      <c r="C206" s="37" t="str">
        <f>'Pengendalian Penduduk KB'!C12</f>
        <v>Jumlah kebijakan (Peraturan Daerah/Peraturan Kepala Daerah) yang mengatur tentang pengendalian kuantitas dan kualitas penduduk;</v>
      </c>
      <c r="D206" s="37">
        <f>'Pengendalian Penduduk KB'!D12</f>
        <v>0</v>
      </c>
      <c r="E206" s="37">
        <f>'Pengendalian Penduduk KB'!E12</f>
        <v>0</v>
      </c>
      <c r="F206" s="37">
        <f>'Pengendalian Penduduk KB'!F12</f>
        <v>0</v>
      </c>
      <c r="G206" s="37" t="e">
        <f>'Pengendalian Penduduk KB'!G12</f>
        <v>#DIV/0!</v>
      </c>
      <c r="H206" s="37">
        <f>'Pengendalian Penduduk KB'!H12</f>
        <v>0</v>
      </c>
      <c r="I206" s="37">
        <f>'Pengendalian Penduduk KB'!I12</f>
        <v>0</v>
      </c>
      <c r="J206" s="37" t="e">
        <f>'Pengendalian Penduduk KB'!J12</f>
        <v>#DIV/0!</v>
      </c>
      <c r="K206" s="37">
        <f>'Pengendalian Penduduk KB'!K12</f>
        <v>0</v>
      </c>
      <c r="L206" s="37">
        <f>'Pengendalian Penduduk KB'!L12</f>
        <v>0</v>
      </c>
      <c r="M206" s="37" t="e">
        <f>'Pengendalian Penduduk KB'!M12</f>
        <v>#DIV/0!</v>
      </c>
      <c r="N206" s="37">
        <f>'Pengendalian Penduduk KB'!N12</f>
        <v>0</v>
      </c>
      <c r="O206" s="37">
        <f>'Pengendalian Penduduk KB'!O12</f>
        <v>0</v>
      </c>
      <c r="P206" s="37" t="e">
        <f>'Pengendalian Penduduk KB'!P12</f>
        <v>#DIV/0!</v>
      </c>
      <c r="Q206" s="37">
        <f>'Pengendalian Penduduk KB'!Q12</f>
        <v>0</v>
      </c>
      <c r="R206" s="37">
        <f>'Pengendalian Penduduk KB'!R12</f>
        <v>0</v>
      </c>
      <c r="S206" s="37" t="e">
        <f>'Pengendalian Penduduk KB'!S12</f>
        <v>#DIV/0!</v>
      </c>
      <c r="T206" s="37">
        <f>'Pengendalian Penduduk KB'!T12</f>
        <v>0</v>
      </c>
      <c r="U206" s="37">
        <f>'Pengendalian Penduduk KB'!U12</f>
        <v>0</v>
      </c>
      <c r="V206" s="37" t="e">
        <f>'Pengendalian Penduduk KB'!V12</f>
        <v>#DIV/0!</v>
      </c>
      <c r="W206" s="37">
        <f>'Pengendalian Penduduk KB'!W12</f>
        <v>0</v>
      </c>
    </row>
    <row r="207" spans="1:23" ht="120" x14ac:dyDescent="0.25">
      <c r="A207" s="31">
        <v>6</v>
      </c>
      <c r="B207" s="36"/>
      <c r="C207" s="37" t="str">
        <f>'Pengendalian Penduduk KB'!C13</f>
        <v>Jumlah sektor yang menyepakati dan memanfaatkan data profil (parameter dan proyeksi penduduk) untuk perencanaan dan pelaksanaan program pembangunan;</v>
      </c>
      <c r="D207" s="37">
        <f>'Pengendalian Penduduk KB'!D13</f>
        <v>0</v>
      </c>
      <c r="E207" s="37">
        <f>'Pengendalian Penduduk KB'!E13</f>
        <v>0</v>
      </c>
      <c r="F207" s="37">
        <f>'Pengendalian Penduduk KB'!F13</f>
        <v>0</v>
      </c>
      <c r="G207" s="37" t="e">
        <f>'Pengendalian Penduduk KB'!G13</f>
        <v>#DIV/0!</v>
      </c>
      <c r="H207" s="37">
        <f>'Pengendalian Penduduk KB'!H13</f>
        <v>0</v>
      </c>
      <c r="I207" s="37">
        <f>'Pengendalian Penduduk KB'!I13</f>
        <v>0</v>
      </c>
      <c r="J207" s="37" t="e">
        <f>'Pengendalian Penduduk KB'!J13</f>
        <v>#DIV/0!</v>
      </c>
      <c r="K207" s="37">
        <f>'Pengendalian Penduduk KB'!K13</f>
        <v>0</v>
      </c>
      <c r="L207" s="37">
        <f>'Pengendalian Penduduk KB'!L13</f>
        <v>0</v>
      </c>
      <c r="M207" s="37" t="e">
        <f>'Pengendalian Penduduk KB'!M13</f>
        <v>#DIV/0!</v>
      </c>
      <c r="N207" s="37">
        <f>'Pengendalian Penduduk KB'!N13</f>
        <v>0</v>
      </c>
      <c r="O207" s="37">
        <f>'Pengendalian Penduduk KB'!O13</f>
        <v>0</v>
      </c>
      <c r="P207" s="37" t="e">
        <f>'Pengendalian Penduduk KB'!P13</f>
        <v>#DIV/0!</v>
      </c>
      <c r="Q207" s="37">
        <f>'Pengendalian Penduduk KB'!Q13</f>
        <v>0</v>
      </c>
      <c r="R207" s="37">
        <f>'Pengendalian Penduduk KB'!R13</f>
        <v>0</v>
      </c>
      <c r="S207" s="37" t="e">
        <f>'Pengendalian Penduduk KB'!S13</f>
        <v>#DIV/0!</v>
      </c>
      <c r="T207" s="37">
        <f>'Pengendalian Penduduk KB'!T13</f>
        <v>0</v>
      </c>
      <c r="U207" s="37">
        <f>'Pengendalian Penduduk KB'!U13</f>
        <v>0</v>
      </c>
      <c r="V207" s="37" t="e">
        <f>'Pengendalian Penduduk KB'!V13</f>
        <v>#DIV/0!</v>
      </c>
      <c r="W207" s="37">
        <f>'Pengendalian Penduduk KB'!W13</f>
        <v>0</v>
      </c>
    </row>
    <row r="208" spans="1:23" ht="90" x14ac:dyDescent="0.25">
      <c r="A208" s="31">
        <v>7</v>
      </c>
      <c r="B208" s="36"/>
      <c r="C208" s="37" t="str">
        <f>'Pengendalian Penduduk KB'!C14</f>
        <v>Jumlah kerjasama penyelenggaraan pendidikan formal, non formal, dan informal yang melakukan pendidikan kependudukan;</v>
      </c>
      <c r="D208" s="37">
        <f>'Pengendalian Penduduk KB'!D14</f>
        <v>0</v>
      </c>
      <c r="E208" s="37">
        <f>'Pengendalian Penduduk KB'!E14</f>
        <v>0</v>
      </c>
      <c r="F208" s="37">
        <f>'Pengendalian Penduduk KB'!F14</f>
        <v>0</v>
      </c>
      <c r="G208" s="37" t="e">
        <f>'Pengendalian Penduduk KB'!G14</f>
        <v>#DIV/0!</v>
      </c>
      <c r="H208" s="37">
        <f>'Pengendalian Penduduk KB'!H14</f>
        <v>0</v>
      </c>
      <c r="I208" s="37">
        <f>'Pengendalian Penduduk KB'!I14</f>
        <v>0</v>
      </c>
      <c r="J208" s="37" t="e">
        <f>'Pengendalian Penduduk KB'!J14</f>
        <v>#DIV/0!</v>
      </c>
      <c r="K208" s="37">
        <f>'Pengendalian Penduduk KB'!K14</f>
        <v>0</v>
      </c>
      <c r="L208" s="37">
        <f>'Pengendalian Penduduk KB'!L14</f>
        <v>0</v>
      </c>
      <c r="M208" s="37" t="e">
        <f>'Pengendalian Penduduk KB'!M14</f>
        <v>#DIV/0!</v>
      </c>
      <c r="N208" s="37">
        <f>'Pengendalian Penduduk KB'!N14</f>
        <v>0</v>
      </c>
      <c r="O208" s="37">
        <f>'Pengendalian Penduduk KB'!O14</f>
        <v>0</v>
      </c>
      <c r="P208" s="37" t="e">
        <f>'Pengendalian Penduduk KB'!P14</f>
        <v>#DIV/0!</v>
      </c>
      <c r="Q208" s="37">
        <f>'Pengendalian Penduduk KB'!Q14</f>
        <v>0</v>
      </c>
      <c r="R208" s="37">
        <f>'Pengendalian Penduduk KB'!R14</f>
        <v>0</v>
      </c>
      <c r="S208" s="37" t="e">
        <f>'Pengendalian Penduduk KB'!S14</f>
        <v>#DIV/0!</v>
      </c>
      <c r="T208" s="37">
        <f>'Pengendalian Penduduk KB'!T14</f>
        <v>0</v>
      </c>
      <c r="U208" s="37">
        <f>'Pengendalian Penduduk KB'!U14</f>
        <v>0</v>
      </c>
      <c r="V208" s="37" t="e">
        <f>'Pengendalian Penduduk KB'!V14</f>
        <v>#DIV/0!</v>
      </c>
      <c r="W208" s="37">
        <f>'Pengendalian Penduduk KB'!W14</f>
        <v>0</v>
      </c>
    </row>
    <row r="209" spans="1:23" ht="30" x14ac:dyDescent="0.25">
      <c r="A209" s="31">
        <v>8</v>
      </c>
      <c r="B209" s="36"/>
      <c r="C209" s="37" t="str">
        <f>'Pengendalian Penduduk KB'!C15</f>
        <v>Rata-rata jumlah anak per keluarga;</v>
      </c>
      <c r="D209" s="37">
        <f>'Pengendalian Penduduk KB'!D15</f>
        <v>0</v>
      </c>
      <c r="E209" s="37">
        <f>'Pengendalian Penduduk KB'!E15</f>
        <v>0</v>
      </c>
      <c r="F209" s="37">
        <f>'Pengendalian Penduduk KB'!F15</f>
        <v>0</v>
      </c>
      <c r="G209" s="37" t="e">
        <f>'Pengendalian Penduduk KB'!G15</f>
        <v>#DIV/0!</v>
      </c>
      <c r="H209" s="37">
        <f>'Pengendalian Penduduk KB'!H15</f>
        <v>0</v>
      </c>
      <c r="I209" s="37">
        <f>'Pengendalian Penduduk KB'!I15</f>
        <v>0</v>
      </c>
      <c r="J209" s="37" t="e">
        <f>'Pengendalian Penduduk KB'!J15</f>
        <v>#DIV/0!</v>
      </c>
      <c r="K209" s="37">
        <f>'Pengendalian Penduduk KB'!K15</f>
        <v>0</v>
      </c>
      <c r="L209" s="37">
        <f>'Pengendalian Penduduk KB'!L15</f>
        <v>0</v>
      </c>
      <c r="M209" s="37" t="e">
        <f>'Pengendalian Penduduk KB'!M15</f>
        <v>#DIV/0!</v>
      </c>
      <c r="N209" s="37">
        <f>'Pengendalian Penduduk KB'!N15</f>
        <v>0</v>
      </c>
      <c r="O209" s="37">
        <f>'Pengendalian Penduduk KB'!O15</f>
        <v>0</v>
      </c>
      <c r="P209" s="37" t="e">
        <f>'Pengendalian Penduduk KB'!P15</f>
        <v>#DIV/0!</v>
      </c>
      <c r="Q209" s="37">
        <f>'Pengendalian Penduduk KB'!Q15</f>
        <v>0</v>
      </c>
      <c r="R209" s="37">
        <f>'Pengendalian Penduduk KB'!R15</f>
        <v>0</v>
      </c>
      <c r="S209" s="37" t="e">
        <f>'Pengendalian Penduduk KB'!S15</f>
        <v>#DIV/0!</v>
      </c>
      <c r="T209" s="37">
        <f>'Pengendalian Penduduk KB'!T15</f>
        <v>0</v>
      </c>
      <c r="U209" s="37">
        <f>'Pengendalian Penduduk KB'!U15</f>
        <v>0</v>
      </c>
      <c r="V209" s="37" t="e">
        <f>'Pengendalian Penduduk KB'!V15</f>
        <v>#DIV/0!</v>
      </c>
      <c r="W209" s="37">
        <f>'Pengendalian Penduduk KB'!W15</f>
        <v>0</v>
      </c>
    </row>
    <row r="210" spans="1:23" x14ac:dyDescent="0.25">
      <c r="A210" s="31">
        <v>9</v>
      </c>
      <c r="B210" s="36"/>
      <c r="C210" s="37" t="str">
        <f>'Pengendalian Penduduk KB'!C16</f>
        <v>Ratio akseptor KB;</v>
      </c>
      <c r="D210" s="37">
        <f>'Pengendalian Penduduk KB'!D16</f>
        <v>0</v>
      </c>
      <c r="E210" s="37">
        <f>'Pengendalian Penduduk KB'!E16</f>
        <v>0</v>
      </c>
      <c r="F210" s="37">
        <f>'Pengendalian Penduduk KB'!F16</f>
        <v>0</v>
      </c>
      <c r="G210" s="37" t="e">
        <f>'Pengendalian Penduduk KB'!G16</f>
        <v>#DIV/0!</v>
      </c>
      <c r="H210" s="37">
        <f>'Pengendalian Penduduk KB'!H16</f>
        <v>0</v>
      </c>
      <c r="I210" s="37">
        <f>'Pengendalian Penduduk KB'!I16</f>
        <v>0</v>
      </c>
      <c r="J210" s="37" t="e">
        <f>'Pengendalian Penduduk KB'!J16</f>
        <v>#DIV/0!</v>
      </c>
      <c r="K210" s="37">
        <f>'Pengendalian Penduduk KB'!K16</f>
        <v>0</v>
      </c>
      <c r="L210" s="37">
        <f>'Pengendalian Penduduk KB'!L16</f>
        <v>0</v>
      </c>
      <c r="M210" s="37" t="e">
        <f>'Pengendalian Penduduk KB'!M16</f>
        <v>#DIV/0!</v>
      </c>
      <c r="N210" s="37">
        <f>'Pengendalian Penduduk KB'!N16</f>
        <v>0</v>
      </c>
      <c r="O210" s="37">
        <f>'Pengendalian Penduduk KB'!O16</f>
        <v>0</v>
      </c>
      <c r="P210" s="37" t="e">
        <f>'Pengendalian Penduduk KB'!P16</f>
        <v>#DIV/0!</v>
      </c>
      <c r="Q210" s="37">
        <f>'Pengendalian Penduduk KB'!Q16</f>
        <v>0</v>
      </c>
      <c r="R210" s="37">
        <f>'Pengendalian Penduduk KB'!R16</f>
        <v>0</v>
      </c>
      <c r="S210" s="37" t="e">
        <f>'Pengendalian Penduduk KB'!S16</f>
        <v>#DIV/0!</v>
      </c>
      <c r="T210" s="37">
        <f>'Pengendalian Penduduk KB'!T16</f>
        <v>0</v>
      </c>
      <c r="U210" s="37">
        <f>'Pengendalian Penduduk KB'!U16</f>
        <v>0</v>
      </c>
      <c r="V210" s="37" t="e">
        <f>'Pengendalian Penduduk KB'!V16</f>
        <v>#DIV/0!</v>
      </c>
      <c r="W210" s="37">
        <f>'Pengendalian Penduduk KB'!W16</f>
        <v>0</v>
      </c>
    </row>
    <row r="211" spans="1:23" ht="60" x14ac:dyDescent="0.25">
      <c r="A211" s="31">
        <v>10</v>
      </c>
      <c r="B211" s="36"/>
      <c r="C211" s="37" t="str">
        <f>'Pengendalian Penduduk KB'!C17</f>
        <v>Angka pemakaian kontrasepsi/CPR bagi perempuan menikah usia 15-49 ;</v>
      </c>
      <c r="D211" s="37">
        <f>'Pengendalian Penduduk KB'!D17</f>
        <v>0</v>
      </c>
      <c r="E211" s="37">
        <f>'Pengendalian Penduduk KB'!E17</f>
        <v>0</v>
      </c>
      <c r="F211" s="37">
        <f>'Pengendalian Penduduk KB'!F17</f>
        <v>0</v>
      </c>
      <c r="G211" s="37" t="e">
        <f>'Pengendalian Penduduk KB'!G17</f>
        <v>#DIV/0!</v>
      </c>
      <c r="H211" s="37">
        <f>'Pengendalian Penduduk KB'!H17</f>
        <v>0</v>
      </c>
      <c r="I211" s="37">
        <f>'Pengendalian Penduduk KB'!I17</f>
        <v>0</v>
      </c>
      <c r="J211" s="37" t="e">
        <f>'Pengendalian Penduduk KB'!J17</f>
        <v>#DIV/0!</v>
      </c>
      <c r="K211" s="37">
        <f>'Pengendalian Penduduk KB'!K17</f>
        <v>0</v>
      </c>
      <c r="L211" s="37">
        <f>'Pengendalian Penduduk KB'!L17</f>
        <v>0</v>
      </c>
      <c r="M211" s="37" t="e">
        <f>'Pengendalian Penduduk KB'!M17</f>
        <v>#DIV/0!</v>
      </c>
      <c r="N211" s="37">
        <f>'Pengendalian Penduduk KB'!N17</f>
        <v>0</v>
      </c>
      <c r="O211" s="37">
        <f>'Pengendalian Penduduk KB'!O17</f>
        <v>0</v>
      </c>
      <c r="P211" s="37" t="e">
        <f>'Pengendalian Penduduk KB'!P17</f>
        <v>#DIV/0!</v>
      </c>
      <c r="Q211" s="37">
        <f>'Pengendalian Penduduk KB'!Q17</f>
        <v>0</v>
      </c>
      <c r="R211" s="37">
        <f>'Pengendalian Penduduk KB'!R17</f>
        <v>0</v>
      </c>
      <c r="S211" s="37" t="e">
        <f>'Pengendalian Penduduk KB'!S17</f>
        <v>#DIV/0!</v>
      </c>
      <c r="T211" s="37">
        <f>'Pengendalian Penduduk KB'!T17</f>
        <v>0</v>
      </c>
      <c r="U211" s="37">
        <f>'Pengendalian Penduduk KB'!U17</f>
        <v>0</v>
      </c>
      <c r="V211" s="37" t="e">
        <f>'Pengendalian Penduduk KB'!V17</f>
        <v>#DIV/0!</v>
      </c>
      <c r="W211" s="37">
        <f>'Pengendalian Penduduk KB'!W17</f>
        <v>0</v>
      </c>
    </row>
    <row r="212" spans="1:23" ht="75" x14ac:dyDescent="0.25">
      <c r="A212" s="31">
        <v>11</v>
      </c>
      <c r="B212" s="36"/>
      <c r="C212" s="37" t="str">
        <f>'Pengendalian Penduduk KB'!C18</f>
        <v>Angka kelahiran remaja(perempuan usia 15-19) per 1.000 perempuan usia 15-19 tahun (ASFR 15-19)</v>
      </c>
      <c r="D212" s="37">
        <f>'Pengendalian Penduduk KB'!D18</f>
        <v>0</v>
      </c>
      <c r="E212" s="37">
        <f>'Pengendalian Penduduk KB'!E18</f>
        <v>0</v>
      </c>
      <c r="F212" s="37">
        <f>'Pengendalian Penduduk KB'!F18</f>
        <v>0</v>
      </c>
      <c r="G212" s="37" t="e">
        <f>'Pengendalian Penduduk KB'!G18</f>
        <v>#DIV/0!</v>
      </c>
      <c r="H212" s="37">
        <f>'Pengendalian Penduduk KB'!H18</f>
        <v>0</v>
      </c>
      <c r="I212" s="37">
        <f>'Pengendalian Penduduk KB'!I18</f>
        <v>0</v>
      </c>
      <c r="J212" s="37" t="e">
        <f>'Pengendalian Penduduk KB'!J18</f>
        <v>#DIV/0!</v>
      </c>
      <c r="K212" s="37">
        <f>'Pengendalian Penduduk KB'!K18</f>
        <v>0</v>
      </c>
      <c r="L212" s="37">
        <f>'Pengendalian Penduduk KB'!L18</f>
        <v>0</v>
      </c>
      <c r="M212" s="37" t="e">
        <f>'Pengendalian Penduduk KB'!M18</f>
        <v>#DIV/0!</v>
      </c>
      <c r="N212" s="37">
        <f>'Pengendalian Penduduk KB'!N18</f>
        <v>0</v>
      </c>
      <c r="O212" s="37">
        <f>'Pengendalian Penduduk KB'!O18</f>
        <v>0</v>
      </c>
      <c r="P212" s="37" t="e">
        <f>'Pengendalian Penduduk KB'!P18</f>
        <v>#DIV/0!</v>
      </c>
      <c r="Q212" s="37">
        <f>'Pengendalian Penduduk KB'!Q18</f>
        <v>0</v>
      </c>
      <c r="R212" s="37">
        <f>'Pengendalian Penduduk KB'!R18</f>
        <v>0</v>
      </c>
      <c r="S212" s="37" t="e">
        <f>'Pengendalian Penduduk KB'!S18</f>
        <v>#DIV/0!</v>
      </c>
      <c r="T212" s="37">
        <f>'Pengendalian Penduduk KB'!T18</f>
        <v>0</v>
      </c>
      <c r="U212" s="37">
        <f>'Pengendalian Penduduk KB'!U18</f>
        <v>0</v>
      </c>
      <c r="V212" s="37" t="e">
        <f>'Pengendalian Penduduk KB'!V18</f>
        <v>#DIV/0!</v>
      </c>
      <c r="W212" s="37">
        <f>'Pengendalian Penduduk KB'!W18</f>
        <v>0</v>
      </c>
    </row>
    <row r="213" spans="1:23" ht="45" x14ac:dyDescent="0.25">
      <c r="A213" s="31">
        <v>12</v>
      </c>
      <c r="B213" s="36"/>
      <c r="C213" s="37" t="str">
        <f>'Pengendalian Penduduk KB'!C19</f>
        <v>Cakupan pasangan usia subur (PUS) yang istrinya dibawah 20 tahun;</v>
      </c>
      <c r="D213" s="37">
        <f>'Pengendalian Penduduk KB'!D19</f>
        <v>0</v>
      </c>
      <c r="E213" s="37">
        <f>'Pengendalian Penduduk KB'!E19</f>
        <v>0</v>
      </c>
      <c r="F213" s="37">
        <f>'Pengendalian Penduduk KB'!F19</f>
        <v>0</v>
      </c>
      <c r="G213" s="37" t="e">
        <f>'Pengendalian Penduduk KB'!G19</f>
        <v>#DIV/0!</v>
      </c>
      <c r="H213" s="37">
        <f>'Pengendalian Penduduk KB'!H19</f>
        <v>0</v>
      </c>
      <c r="I213" s="37">
        <f>'Pengendalian Penduduk KB'!I19</f>
        <v>0</v>
      </c>
      <c r="J213" s="37" t="e">
        <f>'Pengendalian Penduduk KB'!J19</f>
        <v>#DIV/0!</v>
      </c>
      <c r="K213" s="37">
        <f>'Pengendalian Penduduk KB'!K19</f>
        <v>0</v>
      </c>
      <c r="L213" s="37">
        <f>'Pengendalian Penduduk KB'!L19</f>
        <v>0</v>
      </c>
      <c r="M213" s="37" t="e">
        <f>'Pengendalian Penduduk KB'!M19</f>
        <v>#DIV/0!</v>
      </c>
      <c r="N213" s="37">
        <f>'Pengendalian Penduduk KB'!N19</f>
        <v>0</v>
      </c>
      <c r="O213" s="37">
        <f>'Pengendalian Penduduk KB'!O19</f>
        <v>0</v>
      </c>
      <c r="P213" s="37" t="e">
        <f>'Pengendalian Penduduk KB'!P19</f>
        <v>#DIV/0!</v>
      </c>
      <c r="Q213" s="37">
        <f>'Pengendalian Penduduk KB'!Q19</f>
        <v>0</v>
      </c>
      <c r="R213" s="37">
        <f>'Pengendalian Penduduk KB'!R19</f>
        <v>0</v>
      </c>
      <c r="S213" s="37" t="e">
        <f>'Pengendalian Penduduk KB'!S19</f>
        <v>#DIV/0!</v>
      </c>
      <c r="T213" s="37">
        <f>'Pengendalian Penduduk KB'!T19</f>
        <v>0</v>
      </c>
      <c r="U213" s="37">
        <f>'Pengendalian Penduduk KB'!U19</f>
        <v>0</v>
      </c>
      <c r="V213" s="37" t="e">
        <f>'Pengendalian Penduduk KB'!V19</f>
        <v>#DIV/0!</v>
      </c>
      <c r="W213" s="37">
        <f>'Pengendalian Penduduk KB'!W19</f>
        <v>0</v>
      </c>
    </row>
    <row r="214" spans="1:23" ht="60" x14ac:dyDescent="0.25">
      <c r="A214" s="31">
        <v>13</v>
      </c>
      <c r="B214" s="36"/>
      <c r="C214" s="37" t="str">
        <f>'Pengendalian Penduduk KB'!C20</f>
        <v>Cakupan PUS yang ingin ber-KB tidak terpenuhinya (unmet need)</v>
      </c>
      <c r="D214" s="37">
        <f>'Pengendalian Penduduk KB'!D20</f>
        <v>0</v>
      </c>
      <c r="E214" s="37">
        <f>'Pengendalian Penduduk KB'!E20</f>
        <v>0</v>
      </c>
      <c r="F214" s="37">
        <f>'Pengendalian Penduduk KB'!F20</f>
        <v>0</v>
      </c>
      <c r="G214" s="37" t="e">
        <f>'Pengendalian Penduduk KB'!G20</f>
        <v>#DIV/0!</v>
      </c>
      <c r="H214" s="37">
        <f>'Pengendalian Penduduk KB'!H20</f>
        <v>0</v>
      </c>
      <c r="I214" s="37">
        <f>'Pengendalian Penduduk KB'!I20</f>
        <v>0</v>
      </c>
      <c r="J214" s="37" t="e">
        <f>'Pengendalian Penduduk KB'!J20</f>
        <v>#DIV/0!</v>
      </c>
      <c r="K214" s="37">
        <f>'Pengendalian Penduduk KB'!K20</f>
        <v>0</v>
      </c>
      <c r="L214" s="37">
        <f>'Pengendalian Penduduk KB'!L20</f>
        <v>0</v>
      </c>
      <c r="M214" s="37" t="e">
        <f>'Pengendalian Penduduk KB'!M20</f>
        <v>#DIV/0!</v>
      </c>
      <c r="N214" s="37">
        <f>'Pengendalian Penduduk KB'!N20</f>
        <v>0</v>
      </c>
      <c r="O214" s="37">
        <f>'Pengendalian Penduduk KB'!O20</f>
        <v>0</v>
      </c>
      <c r="P214" s="37" t="e">
        <f>'Pengendalian Penduduk KB'!P20</f>
        <v>#DIV/0!</v>
      </c>
      <c r="Q214" s="37">
        <f>'Pengendalian Penduduk KB'!Q20</f>
        <v>0</v>
      </c>
      <c r="R214" s="37">
        <f>'Pengendalian Penduduk KB'!R20</f>
        <v>0</v>
      </c>
      <c r="S214" s="37" t="e">
        <f>'Pengendalian Penduduk KB'!S20</f>
        <v>#DIV/0!</v>
      </c>
      <c r="T214" s="37">
        <f>'Pengendalian Penduduk KB'!T20</f>
        <v>0</v>
      </c>
      <c r="U214" s="37">
        <f>'Pengendalian Penduduk KB'!U20</f>
        <v>0</v>
      </c>
      <c r="V214" s="37" t="e">
        <f>'Pengendalian Penduduk KB'!V20</f>
        <v>#DIV/0!</v>
      </c>
      <c r="W214" s="37">
        <f>'Pengendalian Penduduk KB'!W20</f>
        <v>0</v>
      </c>
    </row>
    <row r="215" spans="1:23" ht="45" x14ac:dyDescent="0.25">
      <c r="A215" s="31">
        <v>14</v>
      </c>
      <c r="B215" s="36"/>
      <c r="C215" s="37" t="str">
        <f>'Pengendalian Penduduk KB'!C21</f>
        <v>Persentase penggunaan kontrasepsi jangka panjang (MKJP)</v>
      </c>
      <c r="D215" s="37">
        <f>'Pengendalian Penduduk KB'!D21</f>
        <v>0</v>
      </c>
      <c r="E215" s="37">
        <f>'Pengendalian Penduduk KB'!E21</f>
        <v>0</v>
      </c>
      <c r="F215" s="37">
        <f>'Pengendalian Penduduk KB'!F21</f>
        <v>0</v>
      </c>
      <c r="G215" s="37" t="e">
        <f>'Pengendalian Penduduk KB'!G21</f>
        <v>#DIV/0!</v>
      </c>
      <c r="H215" s="37">
        <f>'Pengendalian Penduduk KB'!H21</f>
        <v>0</v>
      </c>
      <c r="I215" s="37">
        <f>'Pengendalian Penduduk KB'!I21</f>
        <v>0</v>
      </c>
      <c r="J215" s="37" t="e">
        <f>'Pengendalian Penduduk KB'!J21</f>
        <v>#DIV/0!</v>
      </c>
      <c r="K215" s="37">
        <f>'Pengendalian Penduduk KB'!K21</f>
        <v>0</v>
      </c>
      <c r="L215" s="37">
        <f>'Pengendalian Penduduk KB'!L21</f>
        <v>0</v>
      </c>
      <c r="M215" s="37" t="e">
        <f>'Pengendalian Penduduk KB'!M21</f>
        <v>#DIV/0!</v>
      </c>
      <c r="N215" s="37">
        <f>'Pengendalian Penduduk KB'!N21</f>
        <v>0</v>
      </c>
      <c r="O215" s="37">
        <f>'Pengendalian Penduduk KB'!O21</f>
        <v>0</v>
      </c>
      <c r="P215" s="37" t="e">
        <f>'Pengendalian Penduduk KB'!P21</f>
        <v>#DIV/0!</v>
      </c>
      <c r="Q215" s="37">
        <f>'Pengendalian Penduduk KB'!Q21</f>
        <v>0</v>
      </c>
      <c r="R215" s="37">
        <f>'Pengendalian Penduduk KB'!R21</f>
        <v>0</v>
      </c>
      <c r="S215" s="37" t="e">
        <f>'Pengendalian Penduduk KB'!S21</f>
        <v>#DIV/0!</v>
      </c>
      <c r="T215" s="37">
        <f>'Pengendalian Penduduk KB'!T21</f>
        <v>0</v>
      </c>
      <c r="U215" s="37">
        <f>'Pengendalian Penduduk KB'!U21</f>
        <v>0</v>
      </c>
      <c r="V215" s="37" t="e">
        <f>'Pengendalian Penduduk KB'!V21</f>
        <v>#DIV/0!</v>
      </c>
      <c r="W215" s="37">
        <f>'Pengendalian Penduduk KB'!W21</f>
        <v>0</v>
      </c>
    </row>
    <row r="216" spans="1:23" ht="45" x14ac:dyDescent="0.25">
      <c r="A216" s="31">
        <v>15</v>
      </c>
      <c r="B216" s="36"/>
      <c r="C216" s="37" t="str">
        <f>'Pengendalian Penduduk KB'!C22</f>
        <v>Persentase tingkat keberlangsungan pemakaian kontrasepsi;</v>
      </c>
      <c r="D216" s="37">
        <f>'Pengendalian Penduduk KB'!D22</f>
        <v>0</v>
      </c>
      <c r="E216" s="37">
        <f>'Pengendalian Penduduk KB'!E22</f>
        <v>0</v>
      </c>
      <c r="F216" s="37">
        <f>'Pengendalian Penduduk KB'!F22</f>
        <v>0</v>
      </c>
      <c r="G216" s="37" t="e">
        <f>'Pengendalian Penduduk KB'!G22</f>
        <v>#DIV/0!</v>
      </c>
      <c r="H216" s="37">
        <f>'Pengendalian Penduduk KB'!H22</f>
        <v>0</v>
      </c>
      <c r="I216" s="37">
        <f>'Pengendalian Penduduk KB'!I22</f>
        <v>0</v>
      </c>
      <c r="J216" s="37" t="e">
        <f>'Pengendalian Penduduk KB'!J22</f>
        <v>#DIV/0!</v>
      </c>
      <c r="K216" s="37">
        <f>'Pengendalian Penduduk KB'!K22</f>
        <v>0</v>
      </c>
      <c r="L216" s="37">
        <f>'Pengendalian Penduduk KB'!L22</f>
        <v>0</v>
      </c>
      <c r="M216" s="37" t="e">
        <f>'Pengendalian Penduduk KB'!M22</f>
        <v>#DIV/0!</v>
      </c>
      <c r="N216" s="37">
        <f>'Pengendalian Penduduk KB'!N22</f>
        <v>0</v>
      </c>
      <c r="O216" s="37">
        <f>'Pengendalian Penduduk KB'!O22</f>
        <v>0</v>
      </c>
      <c r="P216" s="37" t="e">
        <f>'Pengendalian Penduduk KB'!P22</f>
        <v>#DIV/0!</v>
      </c>
      <c r="Q216" s="37">
        <f>'Pengendalian Penduduk KB'!Q22</f>
        <v>0</v>
      </c>
      <c r="R216" s="37">
        <f>'Pengendalian Penduduk KB'!R22</f>
        <v>0</v>
      </c>
      <c r="S216" s="37" t="e">
        <f>'Pengendalian Penduduk KB'!S22</f>
        <v>#DIV/0!</v>
      </c>
      <c r="T216" s="37">
        <f>'Pengendalian Penduduk KB'!T22</f>
        <v>0</v>
      </c>
      <c r="U216" s="37">
        <f>'Pengendalian Penduduk KB'!U22</f>
        <v>0</v>
      </c>
      <c r="V216" s="37" t="e">
        <f>'Pengendalian Penduduk KB'!V22</f>
        <v>#DIV/0!</v>
      </c>
      <c r="W216" s="37">
        <f>'Pengendalian Penduduk KB'!W22</f>
        <v>0</v>
      </c>
    </row>
    <row r="217" spans="1:23" ht="45" x14ac:dyDescent="0.25">
      <c r="A217" s="31">
        <v>16</v>
      </c>
      <c r="B217" s="36"/>
      <c r="C217" s="37" t="str">
        <f>'Pengendalian Penduduk KB'!C23</f>
        <v>Cakupan anggota Bina Keluarga Balita (BKB) ber KB;</v>
      </c>
      <c r="D217" s="37">
        <f>'Pengendalian Penduduk KB'!D23</f>
        <v>0</v>
      </c>
      <c r="E217" s="37">
        <f>'Pengendalian Penduduk KB'!E23</f>
        <v>0</v>
      </c>
      <c r="F217" s="37">
        <f>'Pengendalian Penduduk KB'!F23</f>
        <v>0</v>
      </c>
      <c r="G217" s="37" t="e">
        <f>'Pengendalian Penduduk KB'!G23</f>
        <v>#DIV/0!</v>
      </c>
      <c r="H217" s="37">
        <f>'Pengendalian Penduduk KB'!H23</f>
        <v>0</v>
      </c>
      <c r="I217" s="37">
        <f>'Pengendalian Penduduk KB'!I23</f>
        <v>0</v>
      </c>
      <c r="J217" s="37" t="e">
        <f>'Pengendalian Penduduk KB'!J23</f>
        <v>#DIV/0!</v>
      </c>
      <c r="K217" s="37">
        <f>'Pengendalian Penduduk KB'!K23</f>
        <v>0</v>
      </c>
      <c r="L217" s="37">
        <f>'Pengendalian Penduduk KB'!L23</f>
        <v>0</v>
      </c>
      <c r="M217" s="37" t="e">
        <f>'Pengendalian Penduduk KB'!M23</f>
        <v>#DIV/0!</v>
      </c>
      <c r="N217" s="37">
        <f>'Pengendalian Penduduk KB'!N23</f>
        <v>0</v>
      </c>
      <c r="O217" s="37">
        <f>'Pengendalian Penduduk KB'!O23</f>
        <v>0</v>
      </c>
      <c r="P217" s="37" t="e">
        <f>'Pengendalian Penduduk KB'!P23</f>
        <v>#DIV/0!</v>
      </c>
      <c r="Q217" s="37">
        <f>'Pengendalian Penduduk KB'!Q23</f>
        <v>0</v>
      </c>
      <c r="R217" s="37">
        <f>'Pengendalian Penduduk KB'!R23</f>
        <v>0</v>
      </c>
      <c r="S217" s="37" t="e">
        <f>'Pengendalian Penduduk KB'!S23</f>
        <v>#DIV/0!</v>
      </c>
      <c r="T217" s="37">
        <f>'Pengendalian Penduduk KB'!T23</f>
        <v>0</v>
      </c>
      <c r="U217" s="37">
        <f>'Pengendalian Penduduk KB'!U23</f>
        <v>0</v>
      </c>
      <c r="V217" s="37" t="e">
        <f>'Pengendalian Penduduk KB'!V23</f>
        <v>#DIV/0!</v>
      </c>
      <c r="W217" s="37">
        <f>'Pengendalian Penduduk KB'!W23</f>
        <v>0</v>
      </c>
    </row>
    <row r="218" spans="1:23" ht="45" x14ac:dyDescent="0.25">
      <c r="A218" s="31">
        <v>17</v>
      </c>
      <c r="B218" s="36"/>
      <c r="C218" s="37" t="str">
        <f>'Pengendalian Penduduk KB'!C24</f>
        <v>Cakupan anggota Bina Keluarga Remaja (BKR) ber-KB;</v>
      </c>
      <c r="D218" s="37">
        <f>'Pengendalian Penduduk KB'!D24</f>
        <v>0</v>
      </c>
      <c r="E218" s="37">
        <f>'Pengendalian Penduduk KB'!E24</f>
        <v>0</v>
      </c>
      <c r="F218" s="37">
        <f>'Pengendalian Penduduk KB'!F24</f>
        <v>0</v>
      </c>
      <c r="G218" s="37" t="e">
        <f>'Pengendalian Penduduk KB'!G24</f>
        <v>#DIV/0!</v>
      </c>
      <c r="H218" s="37">
        <f>'Pengendalian Penduduk KB'!H24</f>
        <v>0</v>
      </c>
      <c r="I218" s="37">
        <f>'Pengendalian Penduduk KB'!I24</f>
        <v>0</v>
      </c>
      <c r="J218" s="37" t="e">
        <f>'Pengendalian Penduduk KB'!J24</f>
        <v>#DIV/0!</v>
      </c>
      <c r="K218" s="37">
        <f>'Pengendalian Penduduk KB'!K24</f>
        <v>0</v>
      </c>
      <c r="L218" s="37">
        <f>'Pengendalian Penduduk KB'!L24</f>
        <v>0</v>
      </c>
      <c r="M218" s="37" t="e">
        <f>'Pengendalian Penduduk KB'!M24</f>
        <v>#DIV/0!</v>
      </c>
      <c r="N218" s="37">
        <f>'Pengendalian Penduduk KB'!N24</f>
        <v>0</v>
      </c>
      <c r="O218" s="37">
        <f>'Pengendalian Penduduk KB'!O24</f>
        <v>0</v>
      </c>
      <c r="P218" s="37" t="e">
        <f>'Pengendalian Penduduk KB'!P24</f>
        <v>#DIV/0!</v>
      </c>
      <c r="Q218" s="37">
        <f>'Pengendalian Penduduk KB'!Q24</f>
        <v>0</v>
      </c>
      <c r="R218" s="37">
        <f>'Pengendalian Penduduk KB'!R24</f>
        <v>0</v>
      </c>
      <c r="S218" s="37" t="e">
        <f>'Pengendalian Penduduk KB'!S24</f>
        <v>#DIV/0!</v>
      </c>
      <c r="T218" s="37">
        <f>'Pengendalian Penduduk KB'!T24</f>
        <v>0</v>
      </c>
      <c r="U218" s="37">
        <f>'Pengendalian Penduduk KB'!U24</f>
        <v>0</v>
      </c>
      <c r="V218" s="37" t="e">
        <f>'Pengendalian Penduduk KB'!V24</f>
        <v>#DIV/0!</v>
      </c>
      <c r="W218" s="37">
        <f>'Pengendalian Penduduk KB'!W24</f>
        <v>0</v>
      </c>
    </row>
    <row r="219" spans="1:23" ht="45" x14ac:dyDescent="0.25">
      <c r="A219" s="31">
        <v>18</v>
      </c>
      <c r="B219" s="36"/>
      <c r="C219" s="37" t="str">
        <f>'Pengendalian Penduduk KB'!C25</f>
        <v>Cakupan anggota Bina Keluarga Lansia (BKL) ber-KB;</v>
      </c>
      <c r="D219" s="37">
        <f>'Pengendalian Penduduk KB'!D25</f>
        <v>0</v>
      </c>
      <c r="E219" s="37">
        <f>'Pengendalian Penduduk KB'!E25</f>
        <v>0</v>
      </c>
      <c r="F219" s="37">
        <f>'Pengendalian Penduduk KB'!F25</f>
        <v>0</v>
      </c>
      <c r="G219" s="37" t="e">
        <f>'Pengendalian Penduduk KB'!G25</f>
        <v>#DIV/0!</v>
      </c>
      <c r="H219" s="37">
        <f>'Pengendalian Penduduk KB'!H25</f>
        <v>0</v>
      </c>
      <c r="I219" s="37">
        <f>'Pengendalian Penduduk KB'!I25</f>
        <v>0</v>
      </c>
      <c r="J219" s="37" t="e">
        <f>'Pengendalian Penduduk KB'!J25</f>
        <v>#DIV/0!</v>
      </c>
      <c r="K219" s="37">
        <f>'Pengendalian Penduduk KB'!K25</f>
        <v>0</v>
      </c>
      <c r="L219" s="37">
        <f>'Pengendalian Penduduk KB'!L25</f>
        <v>0</v>
      </c>
      <c r="M219" s="37" t="e">
        <f>'Pengendalian Penduduk KB'!M25</f>
        <v>#DIV/0!</v>
      </c>
      <c r="N219" s="37">
        <f>'Pengendalian Penduduk KB'!N25</f>
        <v>0</v>
      </c>
      <c r="O219" s="37">
        <f>'Pengendalian Penduduk KB'!O25</f>
        <v>0</v>
      </c>
      <c r="P219" s="37" t="e">
        <f>'Pengendalian Penduduk KB'!P25</f>
        <v>#DIV/0!</v>
      </c>
      <c r="Q219" s="37">
        <f>'Pengendalian Penduduk KB'!Q25</f>
        <v>0</v>
      </c>
      <c r="R219" s="37">
        <f>'Pengendalian Penduduk KB'!R25</f>
        <v>0</v>
      </c>
      <c r="S219" s="37" t="e">
        <f>'Pengendalian Penduduk KB'!S25</f>
        <v>#DIV/0!</v>
      </c>
      <c r="T219" s="37">
        <f>'Pengendalian Penduduk KB'!T25</f>
        <v>0</v>
      </c>
      <c r="U219" s="37">
        <f>'Pengendalian Penduduk KB'!U25</f>
        <v>0</v>
      </c>
      <c r="V219" s="37" t="e">
        <f>'Pengendalian Penduduk KB'!V25</f>
        <v>#DIV/0!</v>
      </c>
      <c r="W219" s="37">
        <f>'Pengendalian Penduduk KB'!W25</f>
        <v>0</v>
      </c>
    </row>
    <row r="220" spans="1:23" ht="45" x14ac:dyDescent="0.25">
      <c r="A220" s="31">
        <v>19</v>
      </c>
      <c r="B220" s="36"/>
      <c r="C220" s="37" t="str">
        <f>'Pengendalian Penduduk KB'!C26</f>
        <v>Pusat Pelayanan Keluarga Sejahtera (PPKS) di setiap kecamatan;</v>
      </c>
      <c r="D220" s="37">
        <f>'Pengendalian Penduduk KB'!D26</f>
        <v>0</v>
      </c>
      <c r="E220" s="37">
        <f>'Pengendalian Penduduk KB'!E26</f>
        <v>0</v>
      </c>
      <c r="F220" s="37">
        <f>'Pengendalian Penduduk KB'!F26</f>
        <v>0</v>
      </c>
      <c r="G220" s="37" t="e">
        <f>'Pengendalian Penduduk KB'!G26</f>
        <v>#DIV/0!</v>
      </c>
      <c r="H220" s="37">
        <f>'Pengendalian Penduduk KB'!H26</f>
        <v>0</v>
      </c>
      <c r="I220" s="37">
        <f>'Pengendalian Penduduk KB'!I26</f>
        <v>0</v>
      </c>
      <c r="J220" s="37" t="e">
        <f>'Pengendalian Penduduk KB'!J26</f>
        <v>#DIV/0!</v>
      </c>
      <c r="K220" s="37">
        <f>'Pengendalian Penduduk KB'!K26</f>
        <v>0</v>
      </c>
      <c r="L220" s="37">
        <f>'Pengendalian Penduduk KB'!L26</f>
        <v>0</v>
      </c>
      <c r="M220" s="37" t="e">
        <f>'Pengendalian Penduduk KB'!M26</f>
        <v>#DIV/0!</v>
      </c>
      <c r="N220" s="37">
        <f>'Pengendalian Penduduk KB'!N26</f>
        <v>0</v>
      </c>
      <c r="O220" s="37">
        <f>'Pengendalian Penduduk KB'!O26</f>
        <v>0</v>
      </c>
      <c r="P220" s="37" t="e">
        <f>'Pengendalian Penduduk KB'!P26</f>
        <v>#DIV/0!</v>
      </c>
      <c r="Q220" s="37">
        <f>'Pengendalian Penduduk KB'!Q26</f>
        <v>0</v>
      </c>
      <c r="R220" s="37">
        <f>'Pengendalian Penduduk KB'!R26</f>
        <v>0</v>
      </c>
      <c r="S220" s="37" t="e">
        <f>'Pengendalian Penduduk KB'!S26</f>
        <v>#DIV/0!</v>
      </c>
      <c r="T220" s="37">
        <f>'Pengendalian Penduduk KB'!T26</f>
        <v>0</v>
      </c>
      <c r="U220" s="37">
        <f>'Pengendalian Penduduk KB'!U26</f>
        <v>0</v>
      </c>
      <c r="V220" s="37" t="e">
        <f>'Pengendalian Penduduk KB'!V26</f>
        <v>#DIV/0!</v>
      </c>
      <c r="W220" s="37">
        <f>'Pengendalian Penduduk KB'!W26</f>
        <v>0</v>
      </c>
    </row>
    <row r="221" spans="1:23" ht="60" x14ac:dyDescent="0.25">
      <c r="A221" s="31">
        <v>20</v>
      </c>
      <c r="B221" s="36"/>
      <c r="C221" s="37" t="str">
        <f>'Pengendalian Penduduk KB'!C27</f>
        <v>Cakupan Remaja dalam Pusat Informasi dan Konseling Remaja/Mahasiswa;</v>
      </c>
      <c r="D221" s="37">
        <f>'Pengendalian Penduduk KB'!D27</f>
        <v>0</v>
      </c>
      <c r="E221" s="37">
        <f>'Pengendalian Penduduk KB'!E27</f>
        <v>0</v>
      </c>
      <c r="F221" s="37">
        <f>'Pengendalian Penduduk KB'!F27</f>
        <v>0</v>
      </c>
      <c r="G221" s="37" t="e">
        <f>'Pengendalian Penduduk KB'!G27</f>
        <v>#DIV/0!</v>
      </c>
      <c r="H221" s="37">
        <f>'Pengendalian Penduduk KB'!H27</f>
        <v>0</v>
      </c>
      <c r="I221" s="37">
        <f>'Pengendalian Penduduk KB'!I27</f>
        <v>0</v>
      </c>
      <c r="J221" s="37" t="e">
        <f>'Pengendalian Penduduk KB'!J27</f>
        <v>#DIV/0!</v>
      </c>
      <c r="K221" s="37">
        <f>'Pengendalian Penduduk KB'!K27</f>
        <v>0</v>
      </c>
      <c r="L221" s="37">
        <f>'Pengendalian Penduduk KB'!L27</f>
        <v>0</v>
      </c>
      <c r="M221" s="37" t="e">
        <f>'Pengendalian Penduduk KB'!M27</f>
        <v>#DIV/0!</v>
      </c>
      <c r="N221" s="37">
        <f>'Pengendalian Penduduk KB'!N27</f>
        <v>0</v>
      </c>
      <c r="O221" s="37">
        <f>'Pengendalian Penduduk KB'!O27</f>
        <v>0</v>
      </c>
      <c r="P221" s="37" t="e">
        <f>'Pengendalian Penduduk KB'!P27</f>
        <v>#DIV/0!</v>
      </c>
      <c r="Q221" s="37">
        <f>'Pengendalian Penduduk KB'!Q27</f>
        <v>0</v>
      </c>
      <c r="R221" s="37">
        <f>'Pengendalian Penduduk KB'!R27</f>
        <v>0</v>
      </c>
      <c r="S221" s="37" t="e">
        <f>'Pengendalian Penduduk KB'!S27</f>
        <v>#DIV/0!</v>
      </c>
      <c r="T221" s="37">
        <f>'Pengendalian Penduduk KB'!T27</f>
        <v>0</v>
      </c>
      <c r="U221" s="37">
        <f>'Pengendalian Penduduk KB'!U27</f>
        <v>0</v>
      </c>
      <c r="V221" s="37" t="e">
        <f>'Pengendalian Penduduk KB'!V27</f>
        <v>#DIV/0!</v>
      </c>
      <c r="W221" s="37">
        <f>'Pengendalian Penduduk KB'!W27</f>
        <v>0</v>
      </c>
    </row>
    <row r="222" spans="1:23" ht="120" x14ac:dyDescent="0.25">
      <c r="A222" s="31">
        <v>21</v>
      </c>
      <c r="B222" s="36"/>
      <c r="C222" s="37" t="str">
        <f>'Pengendalian Penduduk KB'!C28</f>
        <v>Cakupan PKB/PLKB yang didayagunakan Perangkat Daerah KB untuk perencanaan dan pelaksanaan pembangunan daerah di bidang pengendalian penduduk;</v>
      </c>
      <c r="D222" s="37">
        <f>'Pengendalian Penduduk KB'!D28</f>
        <v>0</v>
      </c>
      <c r="E222" s="37">
        <f>'Pengendalian Penduduk KB'!E28</f>
        <v>0</v>
      </c>
      <c r="F222" s="37">
        <f>'Pengendalian Penduduk KB'!F28</f>
        <v>0</v>
      </c>
      <c r="G222" s="37" t="e">
        <f>'Pengendalian Penduduk KB'!G28</f>
        <v>#DIV/0!</v>
      </c>
      <c r="H222" s="37">
        <f>'Pengendalian Penduduk KB'!H28</f>
        <v>0</v>
      </c>
      <c r="I222" s="37">
        <f>'Pengendalian Penduduk KB'!I28</f>
        <v>0</v>
      </c>
      <c r="J222" s="37" t="e">
        <f>'Pengendalian Penduduk KB'!J28</f>
        <v>#DIV/0!</v>
      </c>
      <c r="K222" s="37">
        <f>'Pengendalian Penduduk KB'!K28</f>
        <v>0</v>
      </c>
      <c r="L222" s="37">
        <f>'Pengendalian Penduduk KB'!L28</f>
        <v>0</v>
      </c>
      <c r="M222" s="37" t="e">
        <f>'Pengendalian Penduduk KB'!M28</f>
        <v>#DIV/0!</v>
      </c>
      <c r="N222" s="37">
        <f>'Pengendalian Penduduk KB'!N28</f>
        <v>0</v>
      </c>
      <c r="O222" s="37">
        <f>'Pengendalian Penduduk KB'!O28</f>
        <v>0</v>
      </c>
      <c r="P222" s="37" t="e">
        <f>'Pengendalian Penduduk KB'!P28</f>
        <v>#DIV/0!</v>
      </c>
      <c r="Q222" s="37">
        <f>'Pengendalian Penduduk KB'!Q28</f>
        <v>0</v>
      </c>
      <c r="R222" s="37">
        <f>'Pengendalian Penduduk KB'!R28</f>
        <v>0</v>
      </c>
      <c r="S222" s="37" t="e">
        <f>'Pengendalian Penduduk KB'!S28</f>
        <v>#DIV/0!</v>
      </c>
      <c r="T222" s="37">
        <f>'Pengendalian Penduduk KB'!T28</f>
        <v>0</v>
      </c>
      <c r="U222" s="37">
        <f>'Pengendalian Penduduk KB'!U28</f>
        <v>0</v>
      </c>
      <c r="V222" s="37" t="e">
        <f>'Pengendalian Penduduk KB'!V28</f>
        <v>#DIV/0!</v>
      </c>
      <c r="W222" s="37">
        <f>'Pengendalian Penduduk KB'!W28</f>
        <v>0</v>
      </c>
    </row>
    <row r="223" spans="1:23" ht="90" x14ac:dyDescent="0.25">
      <c r="A223" s="31">
        <v>22</v>
      </c>
      <c r="B223" s="36"/>
      <c r="C223" s="37" t="str">
        <f>'Pengendalian Penduduk KB'!C29</f>
        <v>Cakupanh PUS peserta KB anggota Usaha Peningkatan Pendapatan Keluarga Sejahtera (UPPKS) yang ber-KB mandiri;</v>
      </c>
      <c r="D223" s="37">
        <f>'Pengendalian Penduduk KB'!D29</f>
        <v>0</v>
      </c>
      <c r="E223" s="37">
        <f>'Pengendalian Penduduk KB'!E29</f>
        <v>0</v>
      </c>
      <c r="F223" s="37">
        <f>'Pengendalian Penduduk KB'!F29</f>
        <v>0</v>
      </c>
      <c r="G223" s="37" t="e">
        <f>'Pengendalian Penduduk KB'!G29</f>
        <v>#DIV/0!</v>
      </c>
      <c r="H223" s="37">
        <f>'Pengendalian Penduduk KB'!H29</f>
        <v>0</v>
      </c>
      <c r="I223" s="37">
        <f>'Pengendalian Penduduk KB'!I29</f>
        <v>0</v>
      </c>
      <c r="J223" s="37" t="e">
        <f>'Pengendalian Penduduk KB'!J29</f>
        <v>#DIV/0!</v>
      </c>
      <c r="K223" s="37">
        <f>'Pengendalian Penduduk KB'!K29</f>
        <v>0</v>
      </c>
      <c r="L223" s="37">
        <f>'Pengendalian Penduduk KB'!L29</f>
        <v>0</v>
      </c>
      <c r="M223" s="37" t="e">
        <f>'Pengendalian Penduduk KB'!M29</f>
        <v>#DIV/0!</v>
      </c>
      <c r="N223" s="37">
        <f>'Pengendalian Penduduk KB'!N29</f>
        <v>0</v>
      </c>
      <c r="O223" s="37">
        <f>'Pengendalian Penduduk KB'!O29</f>
        <v>0</v>
      </c>
      <c r="P223" s="37" t="e">
        <f>'Pengendalian Penduduk KB'!P29</f>
        <v>#DIV/0!</v>
      </c>
      <c r="Q223" s="37">
        <f>'Pengendalian Penduduk KB'!Q29</f>
        <v>0</v>
      </c>
      <c r="R223" s="37">
        <f>'Pengendalian Penduduk KB'!R29</f>
        <v>0</v>
      </c>
      <c r="S223" s="37" t="e">
        <f>'Pengendalian Penduduk KB'!S29</f>
        <v>#DIV/0!</v>
      </c>
      <c r="T223" s="37">
        <f>'Pengendalian Penduduk KB'!T29</f>
        <v>0</v>
      </c>
      <c r="U223" s="37">
        <f>'Pengendalian Penduduk KB'!U29</f>
        <v>0</v>
      </c>
      <c r="V223" s="37" t="e">
        <f>'Pengendalian Penduduk KB'!V29</f>
        <v>#DIV/0!</v>
      </c>
      <c r="W223" s="37">
        <f>'Pengendalian Penduduk KB'!W29</f>
        <v>0</v>
      </c>
    </row>
    <row r="224" spans="1:23" ht="45" x14ac:dyDescent="0.25">
      <c r="A224" s="31">
        <v>23</v>
      </c>
      <c r="B224" s="36"/>
      <c r="C224" s="37" t="str">
        <f>'Pengendalian Penduduk KB'!C30</f>
        <v>Rasio petugas Pembantu Pembina KB Desa (PPKBD) setiap desa/kelurahan;</v>
      </c>
      <c r="D224" s="37">
        <f>'Pengendalian Penduduk KB'!D30</f>
        <v>0</v>
      </c>
      <c r="E224" s="37">
        <f>'Pengendalian Penduduk KB'!E30</f>
        <v>0</v>
      </c>
      <c r="F224" s="37">
        <f>'Pengendalian Penduduk KB'!F30</f>
        <v>0</v>
      </c>
      <c r="G224" s="37" t="e">
        <f>'Pengendalian Penduduk KB'!G30</f>
        <v>#DIV/0!</v>
      </c>
      <c r="H224" s="37">
        <f>'Pengendalian Penduduk KB'!H30</f>
        <v>0</v>
      </c>
      <c r="I224" s="37">
        <f>'Pengendalian Penduduk KB'!I30</f>
        <v>0</v>
      </c>
      <c r="J224" s="37" t="e">
        <f>'Pengendalian Penduduk KB'!J30</f>
        <v>#DIV/0!</v>
      </c>
      <c r="K224" s="37">
        <f>'Pengendalian Penduduk KB'!K30</f>
        <v>0</v>
      </c>
      <c r="L224" s="37">
        <f>'Pengendalian Penduduk KB'!L30</f>
        <v>0</v>
      </c>
      <c r="M224" s="37" t="e">
        <f>'Pengendalian Penduduk KB'!M30</f>
        <v>#DIV/0!</v>
      </c>
      <c r="N224" s="37">
        <f>'Pengendalian Penduduk KB'!N30</f>
        <v>0</v>
      </c>
      <c r="O224" s="37">
        <f>'Pengendalian Penduduk KB'!O30</f>
        <v>0</v>
      </c>
      <c r="P224" s="37" t="e">
        <f>'Pengendalian Penduduk KB'!P30</f>
        <v>#DIV/0!</v>
      </c>
      <c r="Q224" s="37">
        <f>'Pengendalian Penduduk KB'!Q30</f>
        <v>0</v>
      </c>
      <c r="R224" s="37">
        <f>'Pengendalian Penduduk KB'!R30</f>
        <v>0</v>
      </c>
      <c r="S224" s="37" t="e">
        <f>'Pengendalian Penduduk KB'!S30</f>
        <v>#DIV/0!</v>
      </c>
      <c r="T224" s="37">
        <f>'Pengendalian Penduduk KB'!T30</f>
        <v>0</v>
      </c>
      <c r="U224" s="37">
        <f>'Pengendalian Penduduk KB'!U30</f>
        <v>0</v>
      </c>
      <c r="V224" s="37" t="e">
        <f>'Pengendalian Penduduk KB'!V30</f>
        <v>#DIV/0!</v>
      </c>
      <c r="W224" s="37">
        <f>'Pengendalian Penduduk KB'!W30</f>
        <v>0</v>
      </c>
    </row>
    <row r="225" spans="1:23" ht="75" x14ac:dyDescent="0.25">
      <c r="A225" s="31">
        <v>24</v>
      </c>
      <c r="B225" s="36"/>
      <c r="C225" s="37" t="str">
        <f>'Pengendalian Penduduk KB'!C31</f>
        <v>Cakupan ketersediaan dan distribusi alat dan obat kontrasepsi untuk memenuhi permintaan masyarakat;</v>
      </c>
      <c r="D225" s="37">
        <f>'Pengendalian Penduduk KB'!D31</f>
        <v>0</v>
      </c>
      <c r="E225" s="37">
        <f>'Pengendalian Penduduk KB'!E31</f>
        <v>0</v>
      </c>
      <c r="F225" s="37">
        <f>'Pengendalian Penduduk KB'!F31</f>
        <v>0</v>
      </c>
      <c r="G225" s="37" t="e">
        <f>'Pengendalian Penduduk KB'!G31</f>
        <v>#DIV/0!</v>
      </c>
      <c r="H225" s="37">
        <f>'Pengendalian Penduduk KB'!H31</f>
        <v>0</v>
      </c>
      <c r="I225" s="37">
        <f>'Pengendalian Penduduk KB'!I31</f>
        <v>0</v>
      </c>
      <c r="J225" s="37" t="e">
        <f>'Pengendalian Penduduk KB'!J31</f>
        <v>#DIV/0!</v>
      </c>
      <c r="K225" s="37">
        <f>'Pengendalian Penduduk KB'!K31</f>
        <v>0</v>
      </c>
      <c r="L225" s="37">
        <f>'Pengendalian Penduduk KB'!L31</f>
        <v>0</v>
      </c>
      <c r="M225" s="37" t="e">
        <f>'Pengendalian Penduduk KB'!M31</f>
        <v>#DIV/0!</v>
      </c>
      <c r="N225" s="37">
        <f>'Pengendalian Penduduk KB'!N31</f>
        <v>0</v>
      </c>
      <c r="O225" s="37">
        <f>'Pengendalian Penduduk KB'!O31</f>
        <v>0</v>
      </c>
      <c r="P225" s="37" t="e">
        <f>'Pengendalian Penduduk KB'!P31</f>
        <v>#DIV/0!</v>
      </c>
      <c r="Q225" s="37">
        <f>'Pengendalian Penduduk KB'!Q31</f>
        <v>0</v>
      </c>
      <c r="R225" s="37">
        <f>'Pengendalian Penduduk KB'!R31</f>
        <v>0</v>
      </c>
      <c r="S225" s="37" t="e">
        <f>'Pengendalian Penduduk KB'!S31</f>
        <v>#DIV/0!</v>
      </c>
      <c r="T225" s="37">
        <f>'Pengendalian Penduduk KB'!T31</f>
        <v>0</v>
      </c>
      <c r="U225" s="37">
        <f>'Pengendalian Penduduk KB'!U31</f>
        <v>0</v>
      </c>
      <c r="V225" s="37" t="e">
        <f>'Pengendalian Penduduk KB'!V31</f>
        <v>#DIV/0!</v>
      </c>
      <c r="W225" s="37">
        <f>'Pengendalian Penduduk KB'!W31</f>
        <v>0</v>
      </c>
    </row>
    <row r="226" spans="1:23" ht="120" x14ac:dyDescent="0.25">
      <c r="A226" s="31">
        <v>25</v>
      </c>
      <c r="B226" s="36"/>
      <c r="C226" s="37" t="str">
        <f>'Pengendalian Penduduk KB'!C32</f>
        <v xml:space="preserve">Persentase Faskes dan jejaringannya (diseluruh tingkatan wilayah) yang bekerjasama dengan BPJS dan memberikan pelayanan KBKR sesuai dengan standarisasi pelayanan; </v>
      </c>
      <c r="D226" s="37">
        <f>'Pengendalian Penduduk KB'!D32</f>
        <v>0</v>
      </c>
      <c r="E226" s="37">
        <f>'Pengendalian Penduduk KB'!E32</f>
        <v>0</v>
      </c>
      <c r="F226" s="37">
        <f>'Pengendalian Penduduk KB'!F32</f>
        <v>0</v>
      </c>
      <c r="G226" s="37" t="e">
        <f>'Pengendalian Penduduk KB'!G32</f>
        <v>#DIV/0!</v>
      </c>
      <c r="H226" s="37">
        <f>'Pengendalian Penduduk KB'!H32</f>
        <v>0</v>
      </c>
      <c r="I226" s="37">
        <f>'Pengendalian Penduduk KB'!I32</f>
        <v>0</v>
      </c>
      <c r="J226" s="37" t="e">
        <f>'Pengendalian Penduduk KB'!J32</f>
        <v>#DIV/0!</v>
      </c>
      <c r="K226" s="37">
        <f>'Pengendalian Penduduk KB'!K32</f>
        <v>0</v>
      </c>
      <c r="L226" s="37">
        <f>'Pengendalian Penduduk KB'!L32</f>
        <v>0</v>
      </c>
      <c r="M226" s="37" t="e">
        <f>'Pengendalian Penduduk KB'!M32</f>
        <v>#DIV/0!</v>
      </c>
      <c r="N226" s="37">
        <f>'Pengendalian Penduduk KB'!N32</f>
        <v>0</v>
      </c>
      <c r="O226" s="37">
        <f>'Pengendalian Penduduk KB'!O32</f>
        <v>0</v>
      </c>
      <c r="P226" s="37" t="e">
        <f>'Pengendalian Penduduk KB'!P32</f>
        <v>#DIV/0!</v>
      </c>
      <c r="Q226" s="37">
        <f>'Pengendalian Penduduk KB'!Q32</f>
        <v>0</v>
      </c>
      <c r="R226" s="37">
        <f>'Pengendalian Penduduk KB'!R32</f>
        <v>0</v>
      </c>
      <c r="S226" s="37" t="e">
        <f>'Pengendalian Penduduk KB'!S32</f>
        <v>#DIV/0!</v>
      </c>
      <c r="T226" s="37">
        <f>'Pengendalian Penduduk KB'!T32</f>
        <v>0</v>
      </c>
      <c r="U226" s="37">
        <f>'Pengendalian Penduduk KB'!U32</f>
        <v>0</v>
      </c>
      <c r="V226" s="37" t="e">
        <f>'Pengendalian Penduduk KB'!V32</f>
        <v>#DIV/0!</v>
      </c>
      <c r="W226" s="37">
        <f>'Pengendalian Penduduk KB'!W32</f>
        <v>0</v>
      </c>
    </row>
    <row r="227" spans="1:23" ht="45" x14ac:dyDescent="0.25">
      <c r="A227" s="31">
        <v>26</v>
      </c>
      <c r="B227" s="36"/>
      <c r="C227" s="37" t="str">
        <f>'Pengendalian Penduduk KB'!C33</f>
        <v>Cakupan penyediaan Informasi Data Mikro Keluarga di setiap desa;</v>
      </c>
      <c r="D227" s="37">
        <f>'Pengendalian Penduduk KB'!D33</f>
        <v>0</v>
      </c>
      <c r="E227" s="37">
        <f>'Pengendalian Penduduk KB'!E33</f>
        <v>0</v>
      </c>
      <c r="F227" s="37">
        <f>'Pengendalian Penduduk KB'!F33</f>
        <v>0</v>
      </c>
      <c r="G227" s="37" t="e">
        <f>'Pengendalian Penduduk KB'!G33</f>
        <v>#DIV/0!</v>
      </c>
      <c r="H227" s="37">
        <f>'Pengendalian Penduduk KB'!H33</f>
        <v>0</v>
      </c>
      <c r="I227" s="37">
        <f>'Pengendalian Penduduk KB'!I33</f>
        <v>0</v>
      </c>
      <c r="J227" s="37" t="e">
        <f>'Pengendalian Penduduk KB'!J33</f>
        <v>#DIV/0!</v>
      </c>
      <c r="K227" s="37">
        <f>'Pengendalian Penduduk KB'!K33</f>
        <v>0</v>
      </c>
      <c r="L227" s="37">
        <f>'Pengendalian Penduduk KB'!L33</f>
        <v>0</v>
      </c>
      <c r="M227" s="37" t="e">
        <f>'Pengendalian Penduduk KB'!M33</f>
        <v>#DIV/0!</v>
      </c>
      <c r="N227" s="37">
        <f>'Pengendalian Penduduk KB'!N33</f>
        <v>0</v>
      </c>
      <c r="O227" s="37">
        <f>'Pengendalian Penduduk KB'!O33</f>
        <v>0</v>
      </c>
      <c r="P227" s="37" t="e">
        <f>'Pengendalian Penduduk KB'!P33</f>
        <v>#DIV/0!</v>
      </c>
      <c r="Q227" s="37">
        <f>'Pengendalian Penduduk KB'!Q33</f>
        <v>0</v>
      </c>
      <c r="R227" s="37">
        <f>'Pengendalian Penduduk KB'!R33</f>
        <v>0</v>
      </c>
      <c r="S227" s="37" t="e">
        <f>'Pengendalian Penduduk KB'!S33</f>
        <v>#DIV/0!</v>
      </c>
      <c r="T227" s="37">
        <f>'Pengendalian Penduduk KB'!T33</f>
        <v>0</v>
      </c>
      <c r="U227" s="37">
        <f>'Pengendalian Penduduk KB'!U33</f>
        <v>0</v>
      </c>
      <c r="V227" s="37" t="e">
        <f>'Pengendalian Penduduk KB'!V33</f>
        <v>#DIV/0!</v>
      </c>
      <c r="W227" s="37">
        <f>'Pengendalian Penduduk KB'!W33</f>
        <v>0</v>
      </c>
    </row>
    <row r="228" spans="1:23" ht="45" x14ac:dyDescent="0.25">
      <c r="A228" s="31">
        <v>27</v>
      </c>
      <c r="B228" s="36"/>
      <c r="C228" s="37" t="str">
        <f>'Pengendalian Penduduk KB'!C34</f>
        <v>Persentase remaja yang terkena Infeksi Menular Seksual (IMS);</v>
      </c>
      <c r="D228" s="37">
        <f>'Pengendalian Penduduk KB'!D34</f>
        <v>0</v>
      </c>
      <c r="E228" s="37">
        <f>'Pengendalian Penduduk KB'!E34</f>
        <v>0</v>
      </c>
      <c r="F228" s="37">
        <f>'Pengendalian Penduduk KB'!F34</f>
        <v>0</v>
      </c>
      <c r="G228" s="37" t="e">
        <f>'Pengendalian Penduduk KB'!G34</f>
        <v>#DIV/0!</v>
      </c>
      <c r="H228" s="37">
        <f>'Pengendalian Penduduk KB'!H34</f>
        <v>0</v>
      </c>
      <c r="I228" s="37">
        <f>'Pengendalian Penduduk KB'!I34</f>
        <v>0</v>
      </c>
      <c r="J228" s="37" t="e">
        <f>'Pengendalian Penduduk KB'!J34</f>
        <v>#DIV/0!</v>
      </c>
      <c r="K228" s="37">
        <f>'Pengendalian Penduduk KB'!K34</f>
        <v>0</v>
      </c>
      <c r="L228" s="37">
        <f>'Pengendalian Penduduk KB'!L34</f>
        <v>0</v>
      </c>
      <c r="M228" s="37" t="e">
        <f>'Pengendalian Penduduk KB'!M34</f>
        <v>#DIV/0!</v>
      </c>
      <c r="N228" s="37">
        <f>'Pengendalian Penduduk KB'!N34</f>
        <v>0</v>
      </c>
      <c r="O228" s="37">
        <f>'Pengendalian Penduduk KB'!O34</f>
        <v>0</v>
      </c>
      <c r="P228" s="37" t="e">
        <f>'Pengendalian Penduduk KB'!P34</f>
        <v>#DIV/0!</v>
      </c>
      <c r="Q228" s="37">
        <f>'Pengendalian Penduduk KB'!Q34</f>
        <v>0</v>
      </c>
      <c r="R228" s="37">
        <f>'Pengendalian Penduduk KB'!R34</f>
        <v>0</v>
      </c>
      <c r="S228" s="37" t="e">
        <f>'Pengendalian Penduduk KB'!S34</f>
        <v>#DIV/0!</v>
      </c>
      <c r="T228" s="37">
        <f>'Pengendalian Penduduk KB'!T34</f>
        <v>0</v>
      </c>
      <c r="U228" s="37">
        <f>'Pengendalian Penduduk KB'!U34</f>
        <v>0</v>
      </c>
      <c r="V228" s="37" t="e">
        <f>'Pengendalian Penduduk KB'!V34</f>
        <v>#DIV/0!</v>
      </c>
      <c r="W228" s="37">
        <f>'Pengendalian Penduduk KB'!W34</f>
        <v>0</v>
      </c>
    </row>
    <row r="229" spans="1:23" ht="60" x14ac:dyDescent="0.25">
      <c r="A229" s="31">
        <v>28</v>
      </c>
      <c r="B229" s="36"/>
      <c r="C229" s="37" t="str">
        <f>'Pengendalian Penduduk KB'!C35</f>
        <v>Cakupan kelompok kegiatan yang melakukan pembinaan keluarga melalui 8 fungsi keluarga;</v>
      </c>
      <c r="D229" s="37">
        <f>'Pengendalian Penduduk KB'!D35</f>
        <v>0</v>
      </c>
      <c r="E229" s="37">
        <f>'Pengendalian Penduduk KB'!E35</f>
        <v>0</v>
      </c>
      <c r="F229" s="37">
        <f>'Pengendalian Penduduk KB'!F35</f>
        <v>0</v>
      </c>
      <c r="G229" s="37" t="e">
        <f>'Pengendalian Penduduk KB'!G35</f>
        <v>#DIV/0!</v>
      </c>
      <c r="H229" s="37">
        <f>'Pengendalian Penduduk KB'!H35</f>
        <v>0</v>
      </c>
      <c r="I229" s="37">
        <f>'Pengendalian Penduduk KB'!I35</f>
        <v>0</v>
      </c>
      <c r="J229" s="37" t="e">
        <f>'Pengendalian Penduduk KB'!J35</f>
        <v>#DIV/0!</v>
      </c>
      <c r="K229" s="37">
        <f>'Pengendalian Penduduk KB'!K35</f>
        <v>0</v>
      </c>
      <c r="L229" s="37">
        <f>'Pengendalian Penduduk KB'!L35</f>
        <v>0</v>
      </c>
      <c r="M229" s="37" t="e">
        <f>'Pengendalian Penduduk KB'!M35</f>
        <v>#DIV/0!</v>
      </c>
      <c r="N229" s="37">
        <f>'Pengendalian Penduduk KB'!N35</f>
        <v>0</v>
      </c>
      <c r="O229" s="37">
        <f>'Pengendalian Penduduk KB'!O35</f>
        <v>0</v>
      </c>
      <c r="P229" s="37" t="e">
        <f>'Pengendalian Penduduk KB'!P35</f>
        <v>#DIV/0!</v>
      </c>
      <c r="Q229" s="37">
        <f>'Pengendalian Penduduk KB'!Q35</f>
        <v>0</v>
      </c>
      <c r="R229" s="37">
        <f>'Pengendalian Penduduk KB'!R35</f>
        <v>0</v>
      </c>
      <c r="S229" s="37" t="e">
        <f>'Pengendalian Penduduk KB'!S35</f>
        <v>#DIV/0!</v>
      </c>
      <c r="T229" s="37">
        <f>'Pengendalian Penduduk KB'!T35</f>
        <v>0</v>
      </c>
      <c r="U229" s="37">
        <f>'Pengendalian Penduduk KB'!U35</f>
        <v>0</v>
      </c>
      <c r="V229" s="37" t="e">
        <f>'Pengendalian Penduduk KB'!V35</f>
        <v>#DIV/0!</v>
      </c>
      <c r="W229" s="37">
        <f>'Pengendalian Penduduk KB'!W35</f>
        <v>0</v>
      </c>
    </row>
    <row r="230" spans="1:23" ht="105" x14ac:dyDescent="0.25">
      <c r="A230" s="31">
        <v>29</v>
      </c>
      <c r="B230" s="36"/>
      <c r="C230" s="37" t="str">
        <f>'Pengendalian Penduduk KB'!C36</f>
        <v>Cakupan keluarga yang mempunyai balita dan anak yang memahami dan melaksanakan pengasuhan dan pembinaan tumbuh kembang anak;</v>
      </c>
      <c r="D230" s="37">
        <f>'Pengendalian Penduduk KB'!D36</f>
        <v>0</v>
      </c>
      <c r="E230" s="37">
        <f>'Pengendalian Penduduk KB'!E36</f>
        <v>0</v>
      </c>
      <c r="F230" s="37">
        <f>'Pengendalian Penduduk KB'!F36</f>
        <v>0</v>
      </c>
      <c r="G230" s="37" t="e">
        <f>'Pengendalian Penduduk KB'!G36</f>
        <v>#DIV/0!</v>
      </c>
      <c r="H230" s="37">
        <f>'Pengendalian Penduduk KB'!H36</f>
        <v>0</v>
      </c>
      <c r="I230" s="37">
        <f>'Pengendalian Penduduk KB'!I36</f>
        <v>0</v>
      </c>
      <c r="J230" s="37" t="e">
        <f>'Pengendalian Penduduk KB'!J36</f>
        <v>#DIV/0!</v>
      </c>
      <c r="K230" s="37">
        <f>'Pengendalian Penduduk KB'!K36</f>
        <v>0</v>
      </c>
      <c r="L230" s="37">
        <f>'Pengendalian Penduduk KB'!L36</f>
        <v>0</v>
      </c>
      <c r="M230" s="37" t="e">
        <f>'Pengendalian Penduduk KB'!M36</f>
        <v>#DIV/0!</v>
      </c>
      <c r="N230" s="37">
        <f>'Pengendalian Penduduk KB'!N36</f>
        <v>0</v>
      </c>
      <c r="O230" s="37">
        <f>'Pengendalian Penduduk KB'!O36</f>
        <v>0</v>
      </c>
      <c r="P230" s="37" t="e">
        <f>'Pengendalian Penduduk KB'!P36</f>
        <v>#DIV/0!</v>
      </c>
      <c r="Q230" s="37">
        <f>'Pengendalian Penduduk KB'!Q36</f>
        <v>0</v>
      </c>
      <c r="R230" s="37">
        <f>'Pengendalian Penduduk KB'!R36</f>
        <v>0</v>
      </c>
      <c r="S230" s="37" t="e">
        <f>'Pengendalian Penduduk KB'!S36</f>
        <v>#DIV/0!</v>
      </c>
      <c r="T230" s="37">
        <f>'Pengendalian Penduduk KB'!T36</f>
        <v>0</v>
      </c>
      <c r="U230" s="37">
        <f>'Pengendalian Penduduk KB'!U36</f>
        <v>0</v>
      </c>
      <c r="V230" s="37" t="e">
        <f>'Pengendalian Penduduk KB'!V36</f>
        <v>#DIV/0!</v>
      </c>
      <c r="W230" s="37">
        <f>'Pengendalian Penduduk KB'!W36</f>
        <v>0</v>
      </c>
    </row>
    <row r="231" spans="1:23" ht="30" x14ac:dyDescent="0.25">
      <c r="A231" s="31">
        <v>30</v>
      </c>
      <c r="B231" s="36"/>
      <c r="C231" s="37" t="str">
        <f>'Pengendalian Penduduk KB'!C37</f>
        <v>Rata-rata usia kawin pertama wanita; dan</v>
      </c>
      <c r="D231" s="37">
        <f>'Pengendalian Penduduk KB'!D37</f>
        <v>0</v>
      </c>
      <c r="E231" s="37">
        <f>'Pengendalian Penduduk KB'!E37</f>
        <v>0</v>
      </c>
      <c r="F231" s="37">
        <f>'Pengendalian Penduduk KB'!F37</f>
        <v>0</v>
      </c>
      <c r="G231" s="37" t="e">
        <f>'Pengendalian Penduduk KB'!G37</f>
        <v>#DIV/0!</v>
      </c>
      <c r="H231" s="37">
        <f>'Pengendalian Penduduk KB'!H37</f>
        <v>0</v>
      </c>
      <c r="I231" s="37">
        <f>'Pengendalian Penduduk KB'!I37</f>
        <v>0</v>
      </c>
      <c r="J231" s="37" t="e">
        <f>'Pengendalian Penduduk KB'!J37</f>
        <v>#DIV/0!</v>
      </c>
      <c r="K231" s="37">
        <f>'Pengendalian Penduduk KB'!K37</f>
        <v>0</v>
      </c>
      <c r="L231" s="37">
        <f>'Pengendalian Penduduk KB'!L37</f>
        <v>0</v>
      </c>
      <c r="M231" s="37" t="e">
        <f>'Pengendalian Penduduk KB'!M37</f>
        <v>#DIV/0!</v>
      </c>
      <c r="N231" s="37">
        <f>'Pengendalian Penduduk KB'!N37</f>
        <v>0</v>
      </c>
      <c r="O231" s="37">
        <f>'Pengendalian Penduduk KB'!O37</f>
        <v>0</v>
      </c>
      <c r="P231" s="37" t="e">
        <f>'Pengendalian Penduduk KB'!P37</f>
        <v>#DIV/0!</v>
      </c>
      <c r="Q231" s="37">
        <f>'Pengendalian Penduduk KB'!Q37</f>
        <v>0</v>
      </c>
      <c r="R231" s="37">
        <f>'Pengendalian Penduduk KB'!R37</f>
        <v>0</v>
      </c>
      <c r="S231" s="37" t="e">
        <f>'Pengendalian Penduduk KB'!S37</f>
        <v>#DIV/0!</v>
      </c>
      <c r="T231" s="37">
        <f>'Pengendalian Penduduk KB'!T37</f>
        <v>0</v>
      </c>
      <c r="U231" s="37">
        <f>'Pengendalian Penduduk KB'!U37</f>
        <v>0</v>
      </c>
      <c r="V231" s="37" t="e">
        <f>'Pengendalian Penduduk KB'!V37</f>
        <v>#DIV/0!</v>
      </c>
      <c r="W231" s="37">
        <f>'Pengendalian Penduduk KB'!W37</f>
        <v>0</v>
      </c>
    </row>
    <row r="232" spans="1:23" ht="90" x14ac:dyDescent="0.25">
      <c r="A232" s="31">
        <v>31</v>
      </c>
      <c r="B232" s="36"/>
      <c r="C232" s="37" t="str">
        <f>'Pengendalian Penduduk KB'!C38</f>
        <v>Persentase Pembiayaan Program Kependudukan, Keluarga Berencana dan Pembangunan Keluarga melalui APBD dan APBDes.</v>
      </c>
      <c r="D232" s="37">
        <f>'Pengendalian Penduduk KB'!D38</f>
        <v>0</v>
      </c>
      <c r="E232" s="37">
        <f>'Pengendalian Penduduk KB'!E38</f>
        <v>0</v>
      </c>
      <c r="F232" s="37">
        <f>'Pengendalian Penduduk KB'!F38</f>
        <v>0</v>
      </c>
      <c r="G232" s="37" t="e">
        <f>'Pengendalian Penduduk KB'!G38</f>
        <v>#DIV/0!</v>
      </c>
      <c r="H232" s="37">
        <f>'Pengendalian Penduduk KB'!H38</f>
        <v>0</v>
      </c>
      <c r="I232" s="37">
        <f>'Pengendalian Penduduk KB'!I38</f>
        <v>0</v>
      </c>
      <c r="J232" s="37" t="e">
        <f>'Pengendalian Penduduk KB'!J38</f>
        <v>#DIV/0!</v>
      </c>
      <c r="K232" s="37">
        <f>'Pengendalian Penduduk KB'!K38</f>
        <v>0</v>
      </c>
      <c r="L232" s="37">
        <f>'Pengendalian Penduduk KB'!L38</f>
        <v>0</v>
      </c>
      <c r="M232" s="37" t="e">
        <f>'Pengendalian Penduduk KB'!M38</f>
        <v>#DIV/0!</v>
      </c>
      <c r="N232" s="37">
        <f>'Pengendalian Penduduk KB'!N38</f>
        <v>0</v>
      </c>
      <c r="O232" s="37">
        <f>'Pengendalian Penduduk KB'!O38</f>
        <v>0</v>
      </c>
      <c r="P232" s="37" t="e">
        <f>'Pengendalian Penduduk KB'!P38</f>
        <v>#DIV/0!</v>
      </c>
      <c r="Q232" s="37">
        <f>'Pengendalian Penduduk KB'!Q38</f>
        <v>0</v>
      </c>
      <c r="R232" s="37">
        <f>'Pengendalian Penduduk KB'!R38</f>
        <v>0</v>
      </c>
      <c r="S232" s="37" t="e">
        <f>'Pengendalian Penduduk KB'!S38</f>
        <v>#DIV/0!</v>
      </c>
      <c r="T232" s="37">
        <f>'Pengendalian Penduduk KB'!T38</f>
        <v>0</v>
      </c>
      <c r="U232" s="37">
        <f>'Pengendalian Penduduk KB'!U38</f>
        <v>0</v>
      </c>
      <c r="V232" s="37" t="e">
        <f>'Pengendalian Penduduk KB'!V38</f>
        <v>#DIV/0!</v>
      </c>
      <c r="W232" s="37">
        <f>'Pengendalian Penduduk KB'!W38</f>
        <v>0</v>
      </c>
    </row>
    <row r="233" spans="1:23" x14ac:dyDescent="0.25">
      <c r="A233" s="33"/>
      <c r="B233" s="6" t="s">
        <v>44</v>
      </c>
      <c r="C233" s="8" t="s">
        <v>45</v>
      </c>
      <c r="D233" s="4"/>
      <c r="E233" s="4"/>
      <c r="F233" s="4"/>
      <c r="G233" s="5" t="e">
        <f>AVERAGE(G234:G243)</f>
        <v>#DIV/0!</v>
      </c>
      <c r="H233" s="4"/>
      <c r="I233" s="4"/>
      <c r="J233" s="5" t="e">
        <f>AVERAGE(J234:J243)</f>
        <v>#DIV/0!</v>
      </c>
      <c r="K233" s="4"/>
      <c r="L233" s="4"/>
      <c r="M233" s="5" t="e">
        <f>AVERAGE(M234:M243)</f>
        <v>#DIV/0!</v>
      </c>
      <c r="N233" s="4"/>
      <c r="O233" s="4"/>
      <c r="P233" s="5" t="e">
        <f>AVERAGE(P234:P243)</f>
        <v>#DIV/0!</v>
      </c>
      <c r="Q233" s="4"/>
      <c r="R233" s="4"/>
      <c r="S233" s="5" t="e">
        <f>AVERAGE(S234:S243)</f>
        <v>#DIV/0!</v>
      </c>
      <c r="T233" s="4"/>
      <c r="U233" s="4"/>
      <c r="V233" s="5" t="e">
        <f>AVERAGE(V234:V243)</f>
        <v>#DIV/0!</v>
      </c>
      <c r="W233" s="4"/>
    </row>
    <row r="234" spans="1:23" ht="30" x14ac:dyDescent="0.25">
      <c r="A234" s="31">
        <v>1</v>
      </c>
      <c r="B234" s="10"/>
      <c r="C234" s="11" t="str">
        <f>Perhubungan!C8</f>
        <v>Jumlah arus penumpang angkutan umum</v>
      </c>
      <c r="D234" s="11">
        <f>Perhubungan!D8</f>
        <v>0</v>
      </c>
      <c r="E234" s="11">
        <f>Perhubungan!E8</f>
        <v>0</v>
      </c>
      <c r="F234" s="11">
        <f>Perhubungan!F8</f>
        <v>0</v>
      </c>
      <c r="G234" s="11" t="e">
        <f>Perhubungan!G8</f>
        <v>#DIV/0!</v>
      </c>
      <c r="H234" s="11">
        <f>Perhubungan!H8</f>
        <v>0</v>
      </c>
      <c r="I234" s="11">
        <f>Perhubungan!I8</f>
        <v>0</v>
      </c>
      <c r="J234" s="11" t="e">
        <f>Perhubungan!J8</f>
        <v>#DIV/0!</v>
      </c>
      <c r="K234" s="11">
        <f>Perhubungan!K8</f>
        <v>0</v>
      </c>
      <c r="L234" s="11">
        <f>Perhubungan!L8</f>
        <v>0</v>
      </c>
      <c r="M234" s="11" t="e">
        <f>Perhubungan!M8</f>
        <v>#DIV/0!</v>
      </c>
      <c r="N234" s="11">
        <f>Perhubungan!N8</f>
        <v>0</v>
      </c>
      <c r="O234" s="11">
        <f>Perhubungan!O8</f>
        <v>0</v>
      </c>
      <c r="P234" s="11" t="e">
        <f>Perhubungan!P8</f>
        <v>#DIV/0!</v>
      </c>
      <c r="Q234" s="11">
        <f>Perhubungan!Q8</f>
        <v>0</v>
      </c>
      <c r="R234" s="11">
        <f>Perhubungan!R8</f>
        <v>0</v>
      </c>
      <c r="S234" s="11" t="e">
        <f>Perhubungan!S8</f>
        <v>#DIV/0!</v>
      </c>
      <c r="T234" s="11">
        <f>Perhubungan!T8</f>
        <v>0</v>
      </c>
      <c r="U234" s="11">
        <f>Perhubungan!U8</f>
        <v>0</v>
      </c>
      <c r="V234" s="11" t="e">
        <f>Perhubungan!V8</f>
        <v>#DIV/0!</v>
      </c>
      <c r="W234" s="11">
        <f>Perhubungan!W8</f>
        <v>0</v>
      </c>
    </row>
    <row r="235" spans="1:23" x14ac:dyDescent="0.25">
      <c r="A235" s="31">
        <v>2</v>
      </c>
      <c r="B235" s="10"/>
      <c r="C235" s="11" t="str">
        <f>Perhubungan!C9</f>
        <v>rasio ijin trayek</v>
      </c>
      <c r="D235" s="11">
        <f>Perhubungan!D9</f>
        <v>0</v>
      </c>
      <c r="E235" s="11">
        <f>Perhubungan!E9</f>
        <v>0</v>
      </c>
      <c r="F235" s="11">
        <f>Perhubungan!F9</f>
        <v>0</v>
      </c>
      <c r="G235" s="11" t="e">
        <f>Perhubungan!G9</f>
        <v>#DIV/0!</v>
      </c>
      <c r="H235" s="11">
        <f>Perhubungan!H9</f>
        <v>0</v>
      </c>
      <c r="I235" s="11">
        <f>Perhubungan!I9</f>
        <v>0</v>
      </c>
      <c r="J235" s="11" t="e">
        <f>Perhubungan!J9</f>
        <v>#DIV/0!</v>
      </c>
      <c r="K235" s="11">
        <f>Perhubungan!K9</f>
        <v>0</v>
      </c>
      <c r="L235" s="11">
        <f>Perhubungan!L9</f>
        <v>0</v>
      </c>
      <c r="M235" s="11" t="e">
        <f>Perhubungan!M9</f>
        <v>#DIV/0!</v>
      </c>
      <c r="N235" s="11">
        <f>Perhubungan!N9</f>
        <v>0</v>
      </c>
      <c r="O235" s="11">
        <f>Perhubungan!O9</f>
        <v>0</v>
      </c>
      <c r="P235" s="11" t="e">
        <f>Perhubungan!P9</f>
        <v>#DIV/0!</v>
      </c>
      <c r="Q235" s="11">
        <f>Perhubungan!Q9</f>
        <v>0</v>
      </c>
      <c r="R235" s="11">
        <f>Perhubungan!R9</f>
        <v>0</v>
      </c>
      <c r="S235" s="11" t="e">
        <f>Perhubungan!S9</f>
        <v>#DIV/0!</v>
      </c>
      <c r="T235" s="11">
        <f>Perhubungan!T9</f>
        <v>0</v>
      </c>
      <c r="U235" s="11">
        <f>Perhubungan!U9</f>
        <v>0</v>
      </c>
      <c r="V235" s="11" t="e">
        <f>Perhubungan!V9</f>
        <v>#DIV/0!</v>
      </c>
      <c r="W235" s="11">
        <f>Perhubungan!W9</f>
        <v>0</v>
      </c>
    </row>
    <row r="236" spans="1:23" ht="30" x14ac:dyDescent="0.25">
      <c r="A236" s="31">
        <v>3</v>
      </c>
      <c r="B236" s="10"/>
      <c r="C236" s="11" t="str">
        <f>Perhubungan!C10</f>
        <v>jumlah uji KIR angkutan umum</v>
      </c>
      <c r="D236" s="11">
        <f>Perhubungan!D10</f>
        <v>0</v>
      </c>
      <c r="E236" s="11">
        <f>Perhubungan!E10</f>
        <v>0</v>
      </c>
      <c r="F236" s="11">
        <f>Perhubungan!F10</f>
        <v>0</v>
      </c>
      <c r="G236" s="11" t="e">
        <f>Perhubungan!G10</f>
        <v>#DIV/0!</v>
      </c>
      <c r="H236" s="11">
        <f>Perhubungan!H10</f>
        <v>0</v>
      </c>
      <c r="I236" s="11">
        <f>Perhubungan!I10</f>
        <v>0</v>
      </c>
      <c r="J236" s="11" t="e">
        <f>Perhubungan!J10</f>
        <v>#DIV/0!</v>
      </c>
      <c r="K236" s="11">
        <f>Perhubungan!K10</f>
        <v>0</v>
      </c>
      <c r="L236" s="11">
        <f>Perhubungan!L10</f>
        <v>0</v>
      </c>
      <c r="M236" s="11" t="e">
        <f>Perhubungan!M10</f>
        <v>#DIV/0!</v>
      </c>
      <c r="N236" s="11">
        <f>Perhubungan!N10</f>
        <v>0</v>
      </c>
      <c r="O236" s="11">
        <f>Perhubungan!O10</f>
        <v>0</v>
      </c>
      <c r="P236" s="11" t="e">
        <f>Perhubungan!P10</f>
        <v>#DIV/0!</v>
      </c>
      <c r="Q236" s="11">
        <f>Perhubungan!Q10</f>
        <v>0</v>
      </c>
      <c r="R236" s="11">
        <f>Perhubungan!R10</f>
        <v>0</v>
      </c>
      <c r="S236" s="11" t="e">
        <f>Perhubungan!S10</f>
        <v>#DIV/0!</v>
      </c>
      <c r="T236" s="11">
        <f>Perhubungan!T10</f>
        <v>0</v>
      </c>
      <c r="U236" s="11">
        <f>Perhubungan!U10</f>
        <v>0</v>
      </c>
      <c r="V236" s="11" t="e">
        <f>Perhubungan!V10</f>
        <v>#DIV/0!</v>
      </c>
      <c r="W236" s="11">
        <f>Perhubungan!W10</f>
        <v>0</v>
      </c>
    </row>
    <row r="237" spans="1:23" ht="30" x14ac:dyDescent="0.25">
      <c r="A237" s="31">
        <v>4</v>
      </c>
      <c r="B237" s="10"/>
      <c r="C237" s="11" t="str">
        <f>Perhubungan!C11</f>
        <v>Jumlah pelabuhan laut/udara/terminal bis</v>
      </c>
      <c r="D237" s="11">
        <f>Perhubungan!D11</f>
        <v>0</v>
      </c>
      <c r="E237" s="11">
        <f>Perhubungan!E11</f>
        <v>0</v>
      </c>
      <c r="F237" s="11">
        <f>Perhubungan!F11</f>
        <v>0</v>
      </c>
      <c r="G237" s="11" t="e">
        <f>Perhubungan!G11</f>
        <v>#DIV/0!</v>
      </c>
      <c r="H237" s="11">
        <f>Perhubungan!H11</f>
        <v>0</v>
      </c>
      <c r="I237" s="11">
        <f>Perhubungan!I11</f>
        <v>0</v>
      </c>
      <c r="J237" s="11" t="e">
        <f>Perhubungan!J11</f>
        <v>#DIV/0!</v>
      </c>
      <c r="K237" s="11">
        <f>Perhubungan!K11</f>
        <v>0</v>
      </c>
      <c r="L237" s="11">
        <f>Perhubungan!L11</f>
        <v>0</v>
      </c>
      <c r="M237" s="11" t="e">
        <f>Perhubungan!M11</f>
        <v>#DIV/0!</v>
      </c>
      <c r="N237" s="11">
        <f>Perhubungan!N11</f>
        <v>0</v>
      </c>
      <c r="O237" s="11">
        <f>Perhubungan!O11</f>
        <v>0</v>
      </c>
      <c r="P237" s="11" t="e">
        <f>Perhubungan!P11</f>
        <v>#DIV/0!</v>
      </c>
      <c r="Q237" s="11">
        <f>Perhubungan!Q11</f>
        <v>0</v>
      </c>
      <c r="R237" s="11">
        <f>Perhubungan!R11</f>
        <v>0</v>
      </c>
      <c r="S237" s="11" t="e">
        <f>Perhubungan!S11</f>
        <v>#DIV/0!</v>
      </c>
      <c r="T237" s="11">
        <f>Perhubungan!T11</f>
        <v>0</v>
      </c>
      <c r="U237" s="11">
        <f>Perhubungan!U11</f>
        <v>0</v>
      </c>
      <c r="V237" s="11" t="e">
        <f>Perhubungan!V11</f>
        <v>#DIV/0!</v>
      </c>
      <c r="W237" s="11">
        <f>Perhubungan!W11</f>
        <v>0</v>
      </c>
    </row>
    <row r="238" spans="1:23" ht="30" x14ac:dyDescent="0.25">
      <c r="A238" s="31">
        <v>5</v>
      </c>
      <c r="B238" s="10"/>
      <c r="C238" s="11" t="str">
        <f>Perhubungan!C12</f>
        <v>persentase layanan angkutan darat</v>
      </c>
      <c r="D238" s="11">
        <f>Perhubungan!D12</f>
        <v>0</v>
      </c>
      <c r="E238" s="11">
        <f>Perhubungan!E12</f>
        <v>0</v>
      </c>
      <c r="F238" s="11">
        <f>Perhubungan!F12</f>
        <v>0</v>
      </c>
      <c r="G238" s="11" t="e">
        <f>Perhubungan!G12</f>
        <v>#DIV/0!</v>
      </c>
      <c r="H238" s="11">
        <f>Perhubungan!H12</f>
        <v>0</v>
      </c>
      <c r="I238" s="11">
        <f>Perhubungan!I12</f>
        <v>0</v>
      </c>
      <c r="J238" s="11" t="e">
        <f>Perhubungan!J12</f>
        <v>#DIV/0!</v>
      </c>
      <c r="K238" s="11">
        <f>Perhubungan!K12</f>
        <v>0</v>
      </c>
      <c r="L238" s="11">
        <f>Perhubungan!L12</f>
        <v>0</v>
      </c>
      <c r="M238" s="11" t="e">
        <f>Perhubungan!M12</f>
        <v>#DIV/0!</v>
      </c>
      <c r="N238" s="11">
        <f>Perhubungan!N12</f>
        <v>0</v>
      </c>
      <c r="O238" s="11">
        <f>Perhubungan!O12</f>
        <v>0</v>
      </c>
      <c r="P238" s="11" t="e">
        <f>Perhubungan!P12</f>
        <v>#DIV/0!</v>
      </c>
      <c r="Q238" s="11">
        <f>Perhubungan!Q12</f>
        <v>0</v>
      </c>
      <c r="R238" s="11">
        <f>Perhubungan!R12</f>
        <v>0</v>
      </c>
      <c r="S238" s="11" t="e">
        <f>Perhubungan!S12</f>
        <v>#DIV/0!</v>
      </c>
      <c r="T238" s="11">
        <f>Perhubungan!T12</f>
        <v>0</v>
      </c>
      <c r="U238" s="11">
        <f>Perhubungan!U12</f>
        <v>0</v>
      </c>
      <c r="V238" s="11" t="e">
        <f>Perhubungan!V12</f>
        <v>#DIV/0!</v>
      </c>
      <c r="W238" s="11">
        <f>Perhubungan!W12</f>
        <v>0</v>
      </c>
    </row>
    <row r="239" spans="1:23" ht="30" x14ac:dyDescent="0.25">
      <c r="A239" s="31">
        <v>6</v>
      </c>
      <c r="B239" s="10"/>
      <c r="C239" s="11" t="str">
        <f>Perhubungan!C13</f>
        <v>persentase kepemilikan KIR angkutan umum</v>
      </c>
      <c r="D239" s="11">
        <f>Perhubungan!D13</f>
        <v>0</v>
      </c>
      <c r="E239" s="11">
        <f>Perhubungan!E13</f>
        <v>0</v>
      </c>
      <c r="F239" s="11">
        <f>Perhubungan!F13</f>
        <v>0</v>
      </c>
      <c r="G239" s="11" t="e">
        <f>Perhubungan!G13</f>
        <v>#DIV/0!</v>
      </c>
      <c r="H239" s="11">
        <f>Perhubungan!H13</f>
        <v>0</v>
      </c>
      <c r="I239" s="11">
        <f>Perhubungan!I13</f>
        <v>0</v>
      </c>
      <c r="J239" s="11" t="e">
        <f>Perhubungan!J13</f>
        <v>#DIV/0!</v>
      </c>
      <c r="K239" s="11">
        <f>Perhubungan!K13</f>
        <v>0</v>
      </c>
      <c r="L239" s="11">
        <f>Perhubungan!L13</f>
        <v>0</v>
      </c>
      <c r="M239" s="11" t="e">
        <f>Perhubungan!M13</f>
        <v>#DIV/0!</v>
      </c>
      <c r="N239" s="11">
        <f>Perhubungan!N13</f>
        <v>0</v>
      </c>
      <c r="O239" s="11">
        <f>Perhubungan!O13</f>
        <v>0</v>
      </c>
      <c r="P239" s="11" t="e">
        <f>Perhubungan!P13</f>
        <v>#DIV/0!</v>
      </c>
      <c r="Q239" s="11">
        <f>Perhubungan!Q13</f>
        <v>0</v>
      </c>
      <c r="R239" s="11">
        <f>Perhubungan!R13</f>
        <v>0</v>
      </c>
      <c r="S239" s="11" t="e">
        <f>Perhubungan!S13</f>
        <v>#DIV/0!</v>
      </c>
      <c r="T239" s="11">
        <f>Perhubungan!T13</f>
        <v>0</v>
      </c>
      <c r="U239" s="11">
        <f>Perhubungan!U13</f>
        <v>0</v>
      </c>
      <c r="V239" s="11" t="e">
        <f>Perhubungan!V13</f>
        <v>#DIV/0!</v>
      </c>
      <c r="W239" s="11">
        <f>Perhubungan!W13</f>
        <v>0</v>
      </c>
    </row>
    <row r="240" spans="1:23" ht="30" x14ac:dyDescent="0.25">
      <c r="A240" s="31">
        <v>7</v>
      </c>
      <c r="B240" s="10"/>
      <c r="C240" s="11" t="str">
        <f>Perhubungan!C14</f>
        <v>pemasangan rambu rambu</v>
      </c>
      <c r="D240" s="11">
        <f>Perhubungan!D14</f>
        <v>0</v>
      </c>
      <c r="E240" s="11">
        <f>Perhubungan!E14</f>
        <v>0</v>
      </c>
      <c r="F240" s="11">
        <f>Perhubungan!F14</f>
        <v>0</v>
      </c>
      <c r="G240" s="11" t="e">
        <f>Perhubungan!G14</f>
        <v>#DIV/0!</v>
      </c>
      <c r="H240" s="11">
        <f>Perhubungan!H14</f>
        <v>0</v>
      </c>
      <c r="I240" s="11">
        <f>Perhubungan!I14</f>
        <v>0</v>
      </c>
      <c r="J240" s="11" t="e">
        <f>Perhubungan!J14</f>
        <v>#DIV/0!</v>
      </c>
      <c r="K240" s="11">
        <f>Perhubungan!K14</f>
        <v>0</v>
      </c>
      <c r="L240" s="11">
        <f>Perhubungan!L14</f>
        <v>0</v>
      </c>
      <c r="M240" s="11" t="e">
        <f>Perhubungan!M14</f>
        <v>#DIV/0!</v>
      </c>
      <c r="N240" s="11">
        <f>Perhubungan!N14</f>
        <v>0</v>
      </c>
      <c r="O240" s="11">
        <f>Perhubungan!O14</f>
        <v>0</v>
      </c>
      <c r="P240" s="11" t="e">
        <f>Perhubungan!P14</f>
        <v>#DIV/0!</v>
      </c>
      <c r="Q240" s="11">
        <f>Perhubungan!Q14</f>
        <v>0</v>
      </c>
      <c r="R240" s="11">
        <f>Perhubungan!R14</f>
        <v>0</v>
      </c>
      <c r="S240" s="11" t="e">
        <f>Perhubungan!S14</f>
        <v>#DIV/0!</v>
      </c>
      <c r="T240" s="11">
        <f>Perhubungan!T14</f>
        <v>0</v>
      </c>
      <c r="U240" s="11">
        <f>Perhubungan!U14</f>
        <v>0</v>
      </c>
      <c r="V240" s="11" t="e">
        <f>Perhubungan!V14</f>
        <v>#DIV/0!</v>
      </c>
      <c r="W240" s="11">
        <f>Perhubungan!W14</f>
        <v>0</v>
      </c>
    </row>
    <row r="241" spans="1:23" ht="30" x14ac:dyDescent="0.25">
      <c r="A241" s="31">
        <v>8</v>
      </c>
      <c r="B241" s="10"/>
      <c r="C241" s="11" t="str">
        <f>Perhubungan!C15</f>
        <v>rasio panjang jalan per jumlah kendaraan</v>
      </c>
      <c r="D241" s="11">
        <f>Perhubungan!D15</f>
        <v>0</v>
      </c>
      <c r="E241" s="11">
        <f>Perhubungan!E15</f>
        <v>0</v>
      </c>
      <c r="F241" s="11">
        <f>Perhubungan!F15</f>
        <v>0</v>
      </c>
      <c r="G241" s="11" t="e">
        <f>Perhubungan!G15</f>
        <v>#DIV/0!</v>
      </c>
      <c r="H241" s="11">
        <f>Perhubungan!H15</f>
        <v>0</v>
      </c>
      <c r="I241" s="11">
        <f>Perhubungan!I15</f>
        <v>0</v>
      </c>
      <c r="J241" s="11" t="e">
        <f>Perhubungan!J15</f>
        <v>#DIV/0!</v>
      </c>
      <c r="K241" s="11">
        <f>Perhubungan!K15</f>
        <v>0</v>
      </c>
      <c r="L241" s="11">
        <f>Perhubungan!L15</f>
        <v>0</v>
      </c>
      <c r="M241" s="11" t="e">
        <f>Perhubungan!M15</f>
        <v>#DIV/0!</v>
      </c>
      <c r="N241" s="11">
        <f>Perhubungan!N15</f>
        <v>0</v>
      </c>
      <c r="O241" s="11">
        <f>Perhubungan!O15</f>
        <v>0</v>
      </c>
      <c r="P241" s="11" t="e">
        <f>Perhubungan!P15</f>
        <v>#DIV/0!</v>
      </c>
      <c r="Q241" s="11">
        <f>Perhubungan!Q15</f>
        <v>0</v>
      </c>
      <c r="R241" s="11">
        <f>Perhubungan!R15</f>
        <v>0</v>
      </c>
      <c r="S241" s="11" t="e">
        <f>Perhubungan!S15</f>
        <v>#DIV/0!</v>
      </c>
      <c r="T241" s="11">
        <f>Perhubungan!T15</f>
        <v>0</v>
      </c>
      <c r="U241" s="11">
        <f>Perhubungan!U15</f>
        <v>0</v>
      </c>
      <c r="V241" s="11" t="e">
        <f>Perhubungan!V15</f>
        <v>#DIV/0!</v>
      </c>
      <c r="W241" s="11">
        <f>Perhubungan!W15</f>
        <v>0</v>
      </c>
    </row>
    <row r="242" spans="1:23" ht="45" x14ac:dyDescent="0.25">
      <c r="A242" s="31">
        <v>9</v>
      </c>
      <c r="B242" s="10"/>
      <c r="C242" s="11" t="str">
        <f>Perhubungan!C16</f>
        <v>jumlah orang/barang yang tersangkut angkutan umum</v>
      </c>
      <c r="D242" s="11">
        <f>Perhubungan!D16</f>
        <v>0</v>
      </c>
      <c r="E242" s="11">
        <f>Perhubungan!E16</f>
        <v>0</v>
      </c>
      <c r="F242" s="11">
        <f>Perhubungan!F16</f>
        <v>0</v>
      </c>
      <c r="G242" s="11" t="e">
        <f>Perhubungan!G16</f>
        <v>#DIV/0!</v>
      </c>
      <c r="H242" s="11">
        <f>Perhubungan!H16</f>
        <v>0</v>
      </c>
      <c r="I242" s="11">
        <f>Perhubungan!I16</f>
        <v>0</v>
      </c>
      <c r="J242" s="11" t="e">
        <f>Perhubungan!J16</f>
        <v>#DIV/0!</v>
      </c>
      <c r="K242" s="11">
        <f>Perhubungan!K16</f>
        <v>0</v>
      </c>
      <c r="L242" s="11">
        <f>Perhubungan!L16</f>
        <v>0</v>
      </c>
      <c r="M242" s="11" t="e">
        <f>Perhubungan!M16</f>
        <v>#DIV/0!</v>
      </c>
      <c r="N242" s="11">
        <f>Perhubungan!N16</f>
        <v>0</v>
      </c>
      <c r="O242" s="11">
        <f>Perhubungan!O16</f>
        <v>0</v>
      </c>
      <c r="P242" s="11" t="e">
        <f>Perhubungan!P16</f>
        <v>#DIV/0!</v>
      </c>
      <c r="Q242" s="11">
        <f>Perhubungan!Q16</f>
        <v>0</v>
      </c>
      <c r="R242" s="11">
        <f>Perhubungan!R16</f>
        <v>0</v>
      </c>
      <c r="S242" s="11" t="e">
        <f>Perhubungan!S16</f>
        <v>#DIV/0!</v>
      </c>
      <c r="T242" s="11">
        <f>Perhubungan!T16</f>
        <v>0</v>
      </c>
      <c r="U242" s="11">
        <f>Perhubungan!U16</f>
        <v>0</v>
      </c>
      <c r="V242" s="11" t="e">
        <f>Perhubungan!V16</f>
        <v>#DIV/0!</v>
      </c>
      <c r="W242" s="11">
        <f>Perhubungan!W16</f>
        <v>0</v>
      </c>
    </row>
    <row r="243" spans="1:23" ht="60" x14ac:dyDescent="0.25">
      <c r="A243" s="31">
        <v>10</v>
      </c>
      <c r="B243" s="10"/>
      <c r="C243" s="11" t="str">
        <f>Perhubungan!C17</f>
        <v>jumlah orang/barang melalui dermaga/bandara/ terminal pertahun</v>
      </c>
      <c r="D243" s="11">
        <f>Perhubungan!D17</f>
        <v>0</v>
      </c>
      <c r="E243" s="11">
        <f>Perhubungan!E17</f>
        <v>0</v>
      </c>
      <c r="F243" s="11">
        <f>Perhubungan!F17</f>
        <v>0</v>
      </c>
      <c r="G243" s="11" t="e">
        <f>Perhubungan!G17</f>
        <v>#DIV/0!</v>
      </c>
      <c r="H243" s="11">
        <f>Perhubungan!H17</f>
        <v>0</v>
      </c>
      <c r="I243" s="11">
        <f>Perhubungan!I17</f>
        <v>0</v>
      </c>
      <c r="J243" s="11" t="e">
        <f>Perhubungan!J17</f>
        <v>#DIV/0!</v>
      </c>
      <c r="K243" s="11">
        <f>Perhubungan!K17</f>
        <v>0</v>
      </c>
      <c r="L243" s="11">
        <f>Perhubungan!L17</f>
        <v>0</v>
      </c>
      <c r="M243" s="11" t="e">
        <f>Perhubungan!M17</f>
        <v>#DIV/0!</v>
      </c>
      <c r="N243" s="11">
        <f>Perhubungan!N17</f>
        <v>0</v>
      </c>
      <c r="O243" s="11">
        <f>Perhubungan!O17</f>
        <v>0</v>
      </c>
      <c r="P243" s="11" t="e">
        <f>Perhubungan!P17</f>
        <v>#DIV/0!</v>
      </c>
      <c r="Q243" s="11">
        <f>Perhubungan!Q17</f>
        <v>0</v>
      </c>
      <c r="R243" s="11">
        <f>Perhubungan!R17</f>
        <v>0</v>
      </c>
      <c r="S243" s="11" t="e">
        <f>Perhubungan!S17</f>
        <v>#DIV/0!</v>
      </c>
      <c r="T243" s="11">
        <f>Perhubungan!T17</f>
        <v>0</v>
      </c>
      <c r="U243" s="11">
        <f>Perhubungan!U17</f>
        <v>0</v>
      </c>
      <c r="V243" s="11" t="e">
        <f>Perhubungan!V17</f>
        <v>#DIV/0!</v>
      </c>
      <c r="W243" s="11">
        <f>Perhubungan!W17</f>
        <v>0</v>
      </c>
    </row>
    <row r="244" spans="1:23" x14ac:dyDescent="0.25">
      <c r="A244" s="33"/>
      <c r="B244" s="6" t="s">
        <v>46</v>
      </c>
      <c r="C244" s="8" t="s">
        <v>47</v>
      </c>
      <c r="D244" s="4"/>
      <c r="E244" s="4"/>
      <c r="F244" s="4"/>
      <c r="G244" s="5">
        <f>AVERAGE(G245:G249)</f>
        <v>1</v>
      </c>
      <c r="H244" s="4"/>
      <c r="I244" s="4"/>
      <c r="J244" s="5">
        <f>AVERAGE(J245:J249)</f>
        <v>1</v>
      </c>
      <c r="K244" s="4"/>
      <c r="L244" s="4"/>
      <c r="M244" s="5">
        <f>AVERAGE(M245:M249)</f>
        <v>1</v>
      </c>
      <c r="N244" s="4"/>
      <c r="O244" s="4"/>
      <c r="P244" s="5">
        <f>AVERAGE(P245:P249)</f>
        <v>1</v>
      </c>
      <c r="Q244" s="4"/>
      <c r="R244" s="4"/>
      <c r="S244" s="5">
        <f>AVERAGE(S245:S249)</f>
        <v>1.026</v>
      </c>
      <c r="T244" s="4"/>
      <c r="U244" s="4"/>
      <c r="V244" s="5">
        <f>AVERAGE(V245:V249)</f>
        <v>1.1160000000000001</v>
      </c>
      <c r="W244" s="4"/>
    </row>
    <row r="245" spans="1:23" ht="75" x14ac:dyDescent="0.25">
      <c r="A245" s="31">
        <v>1</v>
      </c>
      <c r="B245" s="10"/>
      <c r="C245" s="11" t="str">
        <f>Kominfo!C8</f>
        <v>cakupan pengembangan dan pemberdayaan kelompok informasi masyarakat di tingkat kecamatan</v>
      </c>
      <c r="D245" s="11" t="str">
        <f>Kominfo!D8</f>
        <v>1 Kec</v>
      </c>
      <c r="E245" s="11" t="str">
        <f>Kominfo!E8</f>
        <v>1 Kec</v>
      </c>
      <c r="F245" s="11" t="str">
        <f>Kominfo!F8</f>
        <v>1 Kec</v>
      </c>
      <c r="G245" s="11">
        <f>Kominfo!G8</f>
        <v>1</v>
      </c>
      <c r="H245" s="11" t="str">
        <f>Kominfo!H8</f>
        <v>1 Kec</v>
      </c>
      <c r="I245" s="11" t="str">
        <f>Kominfo!I8</f>
        <v>1 Kec</v>
      </c>
      <c r="J245" s="11">
        <f>Kominfo!J8</f>
        <v>1</v>
      </c>
      <c r="K245" s="11" t="str">
        <f>Kominfo!K8</f>
        <v>1 Kec</v>
      </c>
      <c r="L245" s="11" t="str">
        <f>Kominfo!L8</f>
        <v>1 Kec</v>
      </c>
      <c r="M245" s="11">
        <f>Kominfo!M8</f>
        <v>1</v>
      </c>
      <c r="N245" s="11" t="str">
        <f>Kominfo!N8</f>
        <v>1 Kec</v>
      </c>
      <c r="O245" s="11" t="str">
        <f>Kominfo!O8</f>
        <v>1 Kec</v>
      </c>
      <c r="P245" s="11">
        <f>Kominfo!P8</f>
        <v>1</v>
      </c>
      <c r="Q245" s="11" t="str">
        <f>Kominfo!Q8</f>
        <v>2 Kec</v>
      </c>
      <c r="R245" s="11" t="str">
        <f>Kominfo!R8</f>
        <v>2 Kec</v>
      </c>
      <c r="S245" s="11">
        <f>Kominfo!S8</f>
        <v>1</v>
      </c>
      <c r="T245" s="11" t="str">
        <f>Kominfo!T8</f>
        <v>2 Kec</v>
      </c>
      <c r="U245" s="11" t="str">
        <f>Kominfo!U8</f>
        <v>2 Kec</v>
      </c>
      <c r="V245" s="11">
        <f>Kominfo!V8</f>
        <v>1</v>
      </c>
      <c r="W245" s="11" t="str">
        <f>Kominfo!W8</f>
        <v>DISKOMINFO</v>
      </c>
    </row>
    <row r="246" spans="1:23" ht="60" x14ac:dyDescent="0.25">
      <c r="A246" s="31">
        <v>2</v>
      </c>
      <c r="B246" s="10"/>
      <c r="C246" s="11" t="str">
        <f>Kominfo!C9</f>
        <v>cakupan layanan telekomunikasi</v>
      </c>
      <c r="D246" s="11" t="str">
        <f>Kominfo!D9</f>
        <v>8 Kec 62 Kel</v>
      </c>
      <c r="E246" s="11" t="str">
        <f>Kominfo!E9</f>
        <v>8 Kec 62 Kel</v>
      </c>
      <c r="F246" s="11" t="str">
        <f>Kominfo!F9</f>
        <v>8 Kec 62 Kel</v>
      </c>
      <c r="G246" s="11">
        <f>Kominfo!G9</f>
        <v>1</v>
      </c>
      <c r="H246" s="11" t="str">
        <f>Kominfo!H9</f>
        <v>8 Kec 62 Kel</v>
      </c>
      <c r="I246" s="11" t="str">
        <f>Kominfo!I9</f>
        <v>8 Kec 62 Kel</v>
      </c>
      <c r="J246" s="11">
        <f>Kominfo!J9</f>
        <v>1</v>
      </c>
      <c r="K246" s="11" t="str">
        <f>Kominfo!K9</f>
        <v>11 Kec 62 Kel</v>
      </c>
      <c r="L246" s="11" t="str">
        <f>Kominfo!L9</f>
        <v>11 Kec 62 Kel</v>
      </c>
      <c r="M246" s="11">
        <f>Kominfo!M9</f>
        <v>1</v>
      </c>
      <c r="N246" s="11" t="str">
        <f>Kominfo!N9</f>
        <v>11 Kec 62 Kel</v>
      </c>
      <c r="O246" s="11" t="str">
        <f>Kominfo!O9</f>
        <v>11 Kec 62 Kel</v>
      </c>
      <c r="P246" s="11">
        <f>Kominfo!P9</f>
        <v>1</v>
      </c>
      <c r="Q246" s="11" t="str">
        <f>Kominfo!Q9</f>
        <v>11 Kec      62 Kel</v>
      </c>
      <c r="R246" s="11" t="str">
        <f>Kominfo!R9</f>
        <v>11 Kec      62 Kel</v>
      </c>
      <c r="S246" s="11">
        <f>Kominfo!S9</f>
        <v>1</v>
      </c>
      <c r="T246" s="11" t="str">
        <f>Kominfo!T9</f>
        <v>11 Kec      62 Kel</v>
      </c>
      <c r="U246" s="11" t="str">
        <f>Kominfo!U9</f>
        <v>11 Kec      62 Kel</v>
      </c>
      <c r="V246" s="11">
        <f>Kominfo!V9</f>
        <v>1</v>
      </c>
      <c r="W246" s="11" t="str">
        <f>Kominfo!W9</f>
        <v>PT. TELKOM DAN DISKOMINFO</v>
      </c>
    </row>
    <row r="247" spans="1:23" ht="60" x14ac:dyDescent="0.25">
      <c r="A247" s="31">
        <v>3</v>
      </c>
      <c r="B247" s="10"/>
      <c r="C247" s="11" t="str">
        <f>Kominfo!C10</f>
        <v>persentase penduduk yang menggunakan HP/telepon</v>
      </c>
      <c r="D247" s="11">
        <f>Kominfo!D10</f>
        <v>0.5</v>
      </c>
      <c r="E247" s="11">
        <f>Kominfo!E10</f>
        <v>0.5</v>
      </c>
      <c r="F247" s="11">
        <f>Kominfo!F10</f>
        <v>0.5</v>
      </c>
      <c r="G247" s="11">
        <f>Kominfo!G10</f>
        <v>1</v>
      </c>
      <c r="H247" s="11">
        <f>Kominfo!H10</f>
        <v>0.6</v>
      </c>
      <c r="I247" s="11">
        <f>Kominfo!I10</f>
        <v>0.6</v>
      </c>
      <c r="J247" s="11">
        <f>Kominfo!J10</f>
        <v>1</v>
      </c>
      <c r="K247" s="11">
        <f>Kominfo!K10</f>
        <v>0.7</v>
      </c>
      <c r="L247" s="11">
        <f>Kominfo!L10</f>
        <v>0.7</v>
      </c>
      <c r="M247" s="11">
        <f>Kominfo!M10</f>
        <v>1</v>
      </c>
      <c r="N247" s="11">
        <f>Kominfo!N10</f>
        <v>0.8</v>
      </c>
      <c r="O247" s="11">
        <f>Kominfo!O10</f>
        <v>0.8</v>
      </c>
      <c r="P247" s="11">
        <f>Kominfo!P10</f>
        <v>1</v>
      </c>
      <c r="Q247" s="11">
        <f>Kominfo!Q10</f>
        <v>0.95</v>
      </c>
      <c r="R247" s="11">
        <f>Kominfo!R10</f>
        <v>0.95</v>
      </c>
      <c r="S247" s="11">
        <f>Kominfo!S10</f>
        <v>1</v>
      </c>
      <c r="T247" s="11">
        <f>Kominfo!T10</f>
        <v>0.95</v>
      </c>
      <c r="U247" s="11">
        <f>Kominfo!U10</f>
        <v>0.98</v>
      </c>
      <c r="V247" s="11">
        <f>Kominfo!V10</f>
        <v>1.03</v>
      </c>
      <c r="W247" s="11" t="str">
        <f>Kominfo!W10</f>
        <v>DISKOMINFO, TELKOM, DAN TELKOMSEL</v>
      </c>
    </row>
    <row r="248" spans="1:23" ht="45" x14ac:dyDescent="0.25">
      <c r="A248" s="31">
        <v>4</v>
      </c>
      <c r="B248" s="10"/>
      <c r="C248" s="11" t="str">
        <f>Kominfo!C11</f>
        <v>proporsi rumah tangga dengan akses internet</v>
      </c>
      <c r="D248" s="11">
        <f>Kominfo!D11</f>
        <v>0.25</v>
      </c>
      <c r="E248" s="11">
        <f>Kominfo!E11</f>
        <v>0.25</v>
      </c>
      <c r="F248" s="11">
        <f>Kominfo!F11</f>
        <v>0.25</v>
      </c>
      <c r="G248" s="11">
        <f>Kominfo!G11</f>
        <v>1</v>
      </c>
      <c r="H248" s="11">
        <f>Kominfo!H11</f>
        <v>0.3</v>
      </c>
      <c r="I248" s="11">
        <f>Kominfo!I11</f>
        <v>0.3</v>
      </c>
      <c r="J248" s="11">
        <f>Kominfo!J11</f>
        <v>1</v>
      </c>
      <c r="K248" s="11">
        <f>Kominfo!K11</f>
        <v>0.5</v>
      </c>
      <c r="L248" s="11">
        <f>Kominfo!L11</f>
        <v>0.5</v>
      </c>
      <c r="M248" s="11">
        <f>Kominfo!M11</f>
        <v>1</v>
      </c>
      <c r="N248" s="11">
        <f>Kominfo!N11</f>
        <v>0.7</v>
      </c>
      <c r="O248" s="11">
        <f>Kominfo!O11</f>
        <v>0.7</v>
      </c>
      <c r="P248" s="11">
        <f>Kominfo!P11</f>
        <v>1</v>
      </c>
      <c r="Q248" s="11">
        <f>Kominfo!Q11</f>
        <v>0.8</v>
      </c>
      <c r="R248" s="11">
        <f>Kominfo!R11</f>
        <v>0.9</v>
      </c>
      <c r="S248" s="11">
        <f>Kominfo!S11</f>
        <v>1.1299999999999999</v>
      </c>
      <c r="T248" s="11">
        <f>Kominfo!T11</f>
        <v>0.9</v>
      </c>
      <c r="U248" s="11">
        <f>Kominfo!U11</f>
        <v>0.95</v>
      </c>
      <c r="V248" s="11">
        <f>Kominfo!V11</f>
        <v>1.05</v>
      </c>
      <c r="W248" s="11" t="str">
        <f>Kominfo!W11</f>
        <v>DISKOMINFO DAN TELKOM</v>
      </c>
    </row>
    <row r="249" spans="1:23" ht="45" x14ac:dyDescent="0.25">
      <c r="A249" s="31">
        <v>5</v>
      </c>
      <c r="B249" s="10"/>
      <c r="C249" s="11" t="str">
        <f>Kominfo!C12</f>
        <v>proporsi rumah tangga yang memiliki komputer pribadi</v>
      </c>
      <c r="D249" s="11">
        <f>Kominfo!D12</f>
        <v>0.25</v>
      </c>
      <c r="E249" s="11">
        <f>Kominfo!E12</f>
        <v>0.25</v>
      </c>
      <c r="F249" s="11">
        <f>Kominfo!F12</f>
        <v>0.25</v>
      </c>
      <c r="G249" s="11">
        <f>Kominfo!G12</f>
        <v>1</v>
      </c>
      <c r="H249" s="11">
        <f>Kominfo!H12</f>
        <v>0.3</v>
      </c>
      <c r="I249" s="11">
        <f>Kominfo!I12</f>
        <v>0.3</v>
      </c>
      <c r="J249" s="11">
        <f>Kominfo!J12</f>
        <v>1</v>
      </c>
      <c r="K249" s="11">
        <f>Kominfo!K12</f>
        <v>0.35</v>
      </c>
      <c r="L249" s="11">
        <f>Kominfo!L12</f>
        <v>0.35</v>
      </c>
      <c r="M249" s="11">
        <f>Kominfo!M12</f>
        <v>1</v>
      </c>
      <c r="N249" s="11">
        <f>Kominfo!N12</f>
        <v>0.4</v>
      </c>
      <c r="O249" s="11">
        <f>Kominfo!O12</f>
        <v>0.4</v>
      </c>
      <c r="P249" s="11">
        <f>Kominfo!P12</f>
        <v>1</v>
      </c>
      <c r="Q249" s="11">
        <f>Kominfo!Q12</f>
        <v>0.4</v>
      </c>
      <c r="R249" s="11">
        <f>Kominfo!R12</f>
        <v>0.4</v>
      </c>
      <c r="S249" s="11">
        <f>Kominfo!S12</f>
        <v>1</v>
      </c>
      <c r="T249" s="11">
        <f>Kominfo!T12</f>
        <v>0.4</v>
      </c>
      <c r="U249" s="11">
        <f>Kominfo!U12</f>
        <v>0.6</v>
      </c>
      <c r="V249" s="11">
        <f>Kominfo!V12</f>
        <v>1.5</v>
      </c>
      <c r="W249" s="11" t="str">
        <f>Kominfo!W12</f>
        <v>DISKOMINFO</v>
      </c>
    </row>
    <row r="250" spans="1:23" ht="30" x14ac:dyDescent="0.25">
      <c r="A250" s="33"/>
      <c r="B250" s="7" t="s">
        <v>48</v>
      </c>
      <c r="C250" s="12" t="s">
        <v>49</v>
      </c>
      <c r="D250" s="4"/>
      <c r="E250" s="4"/>
      <c r="F250" s="4"/>
      <c r="G250" s="5" t="e">
        <f>AVERAGE(G251:G254)</f>
        <v>#DIV/0!</v>
      </c>
      <c r="H250" s="4"/>
      <c r="I250" s="4"/>
      <c r="J250" s="5" t="e">
        <f>AVERAGE(J251:J254)</f>
        <v>#DIV/0!</v>
      </c>
      <c r="K250" s="4"/>
      <c r="L250" s="4"/>
      <c r="M250" s="5" t="e">
        <f>AVERAGE(M251:M254)</f>
        <v>#DIV/0!</v>
      </c>
      <c r="N250" s="4"/>
      <c r="O250" s="4"/>
      <c r="P250" s="5" t="e">
        <f>AVERAGE(P251:P254)</f>
        <v>#DIV/0!</v>
      </c>
      <c r="Q250" s="4"/>
      <c r="R250" s="4"/>
      <c r="S250" s="5" t="e">
        <f>AVERAGE(S251:S254)</f>
        <v>#DIV/0!</v>
      </c>
      <c r="T250" s="4"/>
      <c r="U250" s="4"/>
      <c r="V250" s="5" t="e">
        <f>AVERAGE(V251:V254)</f>
        <v>#DIV/0!</v>
      </c>
      <c r="W250" s="4"/>
    </row>
    <row r="251" spans="1:23" x14ac:dyDescent="0.25">
      <c r="A251" s="31">
        <v>1</v>
      </c>
      <c r="B251" s="36"/>
      <c r="C251" s="37" t="str">
        <f>KUKM!C8</f>
        <v>Persentase koperasi aktif;</v>
      </c>
      <c r="D251" s="37">
        <f>KUKM!D8</f>
        <v>0</v>
      </c>
      <c r="E251" s="37">
        <f>KUKM!E8</f>
        <v>0</v>
      </c>
      <c r="F251" s="37">
        <f>KUKM!F8</f>
        <v>0</v>
      </c>
      <c r="G251" s="37" t="e">
        <f>KUKM!G8</f>
        <v>#DIV/0!</v>
      </c>
      <c r="H251" s="37">
        <f>KUKM!H8</f>
        <v>0</v>
      </c>
      <c r="I251" s="37">
        <f>KUKM!I8</f>
        <v>0</v>
      </c>
      <c r="J251" s="37" t="e">
        <f>KUKM!J8</f>
        <v>#DIV/0!</v>
      </c>
      <c r="K251" s="37">
        <f>KUKM!K8</f>
        <v>0</v>
      </c>
      <c r="L251" s="37">
        <f>KUKM!L8</f>
        <v>0</v>
      </c>
      <c r="M251" s="37" t="e">
        <f>KUKM!M8</f>
        <v>#DIV/0!</v>
      </c>
      <c r="N251" s="37">
        <f>KUKM!N8</f>
        <v>0</v>
      </c>
      <c r="O251" s="37">
        <f>KUKM!O8</f>
        <v>0</v>
      </c>
      <c r="P251" s="37" t="e">
        <f>KUKM!P8</f>
        <v>#DIV/0!</v>
      </c>
      <c r="Q251" s="37">
        <f>KUKM!Q8</f>
        <v>0</v>
      </c>
      <c r="R251" s="37">
        <f>KUKM!R8</f>
        <v>0</v>
      </c>
      <c r="S251" s="37" t="e">
        <f>KUKM!S8</f>
        <v>#DIV/0!</v>
      </c>
      <c r="T251" s="37">
        <f>KUKM!T8</f>
        <v>0</v>
      </c>
      <c r="U251" s="37">
        <f>KUKM!U8</f>
        <v>0</v>
      </c>
      <c r="V251" s="37" t="e">
        <f>KUKM!V8</f>
        <v>#DIV/0!</v>
      </c>
      <c r="W251" s="37">
        <f>KUKM!W8</f>
        <v>0</v>
      </c>
    </row>
    <row r="252" spans="1:23" ht="30" x14ac:dyDescent="0.25">
      <c r="A252" s="31">
        <v>2</v>
      </c>
      <c r="B252" s="36"/>
      <c r="C252" s="37" t="str">
        <f>KUKM!C9</f>
        <v>Pesentase UKM non BPR/LKM aktif;</v>
      </c>
      <c r="D252" s="37">
        <f>KUKM!D9</f>
        <v>0</v>
      </c>
      <c r="E252" s="37">
        <f>KUKM!E9</f>
        <v>0</v>
      </c>
      <c r="F252" s="37">
        <f>KUKM!F9</f>
        <v>0</v>
      </c>
      <c r="G252" s="37" t="e">
        <f>KUKM!G9</f>
        <v>#DIV/0!</v>
      </c>
      <c r="H252" s="37">
        <f>KUKM!H9</f>
        <v>0</v>
      </c>
      <c r="I252" s="37">
        <f>KUKM!I9</f>
        <v>0</v>
      </c>
      <c r="J252" s="37" t="e">
        <f>KUKM!J9</f>
        <v>#DIV/0!</v>
      </c>
      <c r="K252" s="37">
        <f>KUKM!K9</f>
        <v>0</v>
      </c>
      <c r="L252" s="37">
        <f>KUKM!L9</f>
        <v>0</v>
      </c>
      <c r="M252" s="37" t="e">
        <f>KUKM!M9</f>
        <v>#DIV/0!</v>
      </c>
      <c r="N252" s="37">
        <f>KUKM!N9</f>
        <v>0</v>
      </c>
      <c r="O252" s="37">
        <f>KUKM!O9</f>
        <v>0</v>
      </c>
      <c r="P252" s="37" t="e">
        <f>KUKM!P9</f>
        <v>#DIV/0!</v>
      </c>
      <c r="Q252" s="37">
        <f>KUKM!Q9</f>
        <v>0</v>
      </c>
      <c r="R252" s="37">
        <f>KUKM!R9</f>
        <v>0</v>
      </c>
      <c r="S252" s="37" t="e">
        <f>KUKM!S9</f>
        <v>#DIV/0!</v>
      </c>
      <c r="T252" s="37">
        <f>KUKM!T9</f>
        <v>0</v>
      </c>
      <c r="U252" s="37">
        <f>KUKM!U9</f>
        <v>0</v>
      </c>
      <c r="V252" s="37" t="e">
        <f>KUKM!V9</f>
        <v>#DIV/0!</v>
      </c>
      <c r="W252" s="37">
        <f>KUKM!W9</f>
        <v>0</v>
      </c>
    </row>
    <row r="253" spans="1:23" ht="30" x14ac:dyDescent="0.25">
      <c r="A253" s="31">
        <v>3</v>
      </c>
      <c r="B253" s="36"/>
      <c r="C253" s="37" t="str">
        <f>KUKM!C10</f>
        <v>Persentase BPR/LKM aktif; dan</v>
      </c>
      <c r="D253" s="37">
        <f>KUKM!D10</f>
        <v>0</v>
      </c>
      <c r="E253" s="37">
        <f>KUKM!E10</f>
        <v>0</v>
      </c>
      <c r="F253" s="37">
        <f>KUKM!F10</f>
        <v>0</v>
      </c>
      <c r="G253" s="37" t="e">
        <f>KUKM!G10</f>
        <v>#DIV/0!</v>
      </c>
      <c r="H253" s="37">
        <f>KUKM!H10</f>
        <v>0</v>
      </c>
      <c r="I253" s="37">
        <f>KUKM!I10</f>
        <v>0</v>
      </c>
      <c r="J253" s="37" t="e">
        <f>KUKM!J10</f>
        <v>#DIV/0!</v>
      </c>
      <c r="K253" s="37">
        <f>KUKM!K10</f>
        <v>0</v>
      </c>
      <c r="L253" s="37">
        <f>KUKM!L10</f>
        <v>0</v>
      </c>
      <c r="M253" s="37" t="e">
        <f>KUKM!M10</f>
        <v>#DIV/0!</v>
      </c>
      <c r="N253" s="37">
        <f>KUKM!N10</f>
        <v>0</v>
      </c>
      <c r="O253" s="37">
        <f>KUKM!O10</f>
        <v>0</v>
      </c>
      <c r="P253" s="37" t="e">
        <f>KUKM!P10</f>
        <v>#DIV/0!</v>
      </c>
      <c r="Q253" s="37">
        <f>KUKM!Q10</f>
        <v>0</v>
      </c>
      <c r="R253" s="37">
        <f>KUKM!R10</f>
        <v>0</v>
      </c>
      <c r="S253" s="37" t="e">
        <f>KUKM!S10</f>
        <v>#DIV/0!</v>
      </c>
      <c r="T253" s="37">
        <f>KUKM!T10</f>
        <v>0</v>
      </c>
      <c r="U253" s="37">
        <f>KUKM!U10</f>
        <v>0</v>
      </c>
      <c r="V253" s="37" t="e">
        <f>KUKM!V10</f>
        <v>#DIV/0!</v>
      </c>
      <c r="W253" s="37">
        <f>KUKM!W10</f>
        <v>0</v>
      </c>
    </row>
    <row r="254" spans="1:23" ht="30" x14ac:dyDescent="0.25">
      <c r="A254" s="31">
        <v>4</v>
      </c>
      <c r="B254" s="36"/>
      <c r="C254" s="37" t="str">
        <f>KUKM!C11</f>
        <v>Pesentase Usaha Mikro dan Kecil.</v>
      </c>
      <c r="D254" s="37">
        <f>KUKM!D11</f>
        <v>0</v>
      </c>
      <c r="E254" s="37">
        <f>KUKM!E11</f>
        <v>0</v>
      </c>
      <c r="F254" s="37">
        <f>KUKM!F11</f>
        <v>0</v>
      </c>
      <c r="G254" s="37" t="e">
        <f>KUKM!G11</f>
        <v>#DIV/0!</v>
      </c>
      <c r="H254" s="37">
        <f>KUKM!H11</f>
        <v>0</v>
      </c>
      <c r="I254" s="37">
        <f>KUKM!I11</f>
        <v>0</v>
      </c>
      <c r="J254" s="37" t="e">
        <f>KUKM!J11</f>
        <v>#DIV/0!</v>
      </c>
      <c r="K254" s="37">
        <f>KUKM!K11</f>
        <v>0</v>
      </c>
      <c r="L254" s="37">
        <f>KUKM!L11</f>
        <v>0</v>
      </c>
      <c r="M254" s="37" t="e">
        <f>KUKM!M11</f>
        <v>#DIV/0!</v>
      </c>
      <c r="N254" s="37">
        <f>KUKM!N11</f>
        <v>0</v>
      </c>
      <c r="O254" s="37">
        <f>KUKM!O11</f>
        <v>0</v>
      </c>
      <c r="P254" s="37" t="e">
        <f>KUKM!P11</f>
        <v>#DIV/0!</v>
      </c>
      <c r="Q254" s="37">
        <f>KUKM!Q11</f>
        <v>0</v>
      </c>
      <c r="R254" s="37">
        <f>KUKM!R11</f>
        <v>0</v>
      </c>
      <c r="S254" s="37" t="e">
        <f>KUKM!S11</f>
        <v>#DIV/0!</v>
      </c>
      <c r="T254" s="37">
        <f>KUKM!T11</f>
        <v>0</v>
      </c>
      <c r="U254" s="37">
        <f>KUKM!U11</f>
        <v>0</v>
      </c>
      <c r="V254" s="37" t="e">
        <f>KUKM!V11</f>
        <v>#DIV/0!</v>
      </c>
      <c r="W254" s="37">
        <f>KUKM!W11</f>
        <v>0</v>
      </c>
    </row>
    <row r="255" spans="1:23" x14ac:dyDescent="0.25">
      <c r="A255" s="33"/>
      <c r="B255" s="6" t="s">
        <v>50</v>
      </c>
      <c r="C255" s="8" t="s">
        <v>51</v>
      </c>
      <c r="D255" s="4"/>
      <c r="E255" s="4"/>
      <c r="F255" s="4"/>
      <c r="G255" s="5" t="e">
        <f>AVERAGE(G256:G259)</f>
        <v>#DIV/0!</v>
      </c>
      <c r="H255" s="4"/>
      <c r="I255" s="4"/>
      <c r="J255" s="5" t="e">
        <f>AVERAGE(J256:J259)</f>
        <v>#DIV/0!</v>
      </c>
      <c r="K255" s="4"/>
      <c r="L255" s="4"/>
      <c r="M255" s="5" t="e">
        <f>AVERAGE(M256:M259)</f>
        <v>#DIV/0!</v>
      </c>
      <c r="N255" s="4"/>
      <c r="O255" s="4"/>
      <c r="P255" s="5" t="e">
        <f>AVERAGE(P256:P259)</f>
        <v>#DIV/0!</v>
      </c>
      <c r="Q255" s="4"/>
      <c r="R255" s="4"/>
      <c r="S255" s="5" t="e">
        <f>AVERAGE(S256:S259)</f>
        <v>#DIV/0!</v>
      </c>
      <c r="T255" s="4"/>
      <c r="U255" s="4"/>
      <c r="V255" s="5" t="e">
        <f>AVERAGE(V256:V259)</f>
        <v>#DIV/0!</v>
      </c>
      <c r="W255" s="4"/>
    </row>
    <row r="256" spans="1:23" ht="30" x14ac:dyDescent="0.25">
      <c r="A256" s="31">
        <v>1</v>
      </c>
      <c r="B256" s="10"/>
      <c r="C256" s="11" t="str">
        <f>'Penanaman Modal'!C8</f>
        <v>jumlah investor berskala nasional (PMDN/PMA)</v>
      </c>
      <c r="D256" s="11">
        <f>'Penanaman Modal'!D8</f>
        <v>0</v>
      </c>
      <c r="E256" s="11">
        <f>'Penanaman Modal'!E8</f>
        <v>0</v>
      </c>
      <c r="F256" s="11">
        <f>'Penanaman Modal'!F8</f>
        <v>0</v>
      </c>
      <c r="G256" s="11" t="e">
        <f>'Penanaman Modal'!G8</f>
        <v>#DIV/0!</v>
      </c>
      <c r="H256" s="11">
        <f>'Penanaman Modal'!H8</f>
        <v>0</v>
      </c>
      <c r="I256" s="11">
        <f>'Penanaman Modal'!I8</f>
        <v>0</v>
      </c>
      <c r="J256" s="11" t="e">
        <f>'Penanaman Modal'!J8</f>
        <v>#DIV/0!</v>
      </c>
      <c r="K256" s="11">
        <f>'Penanaman Modal'!K8</f>
        <v>0</v>
      </c>
      <c r="L256" s="11">
        <f>'Penanaman Modal'!L8</f>
        <v>0</v>
      </c>
      <c r="M256" s="11" t="e">
        <f>'Penanaman Modal'!M8</f>
        <v>#DIV/0!</v>
      </c>
      <c r="N256" s="11">
        <f>'Penanaman Modal'!N8</f>
        <v>0</v>
      </c>
      <c r="O256" s="11">
        <f>'Penanaman Modal'!O8</f>
        <v>0</v>
      </c>
      <c r="P256" s="11" t="e">
        <f>'Penanaman Modal'!P8</f>
        <v>#DIV/0!</v>
      </c>
      <c r="Q256" s="11">
        <f>'Penanaman Modal'!Q8</f>
        <v>0</v>
      </c>
      <c r="R256" s="11">
        <f>'Penanaman Modal'!R8</f>
        <v>0</v>
      </c>
      <c r="S256" s="11" t="e">
        <f>'Penanaman Modal'!S8</f>
        <v>#DIV/0!</v>
      </c>
      <c r="T256" s="11">
        <f>'Penanaman Modal'!T8</f>
        <v>0</v>
      </c>
      <c r="U256" s="11">
        <f>'Penanaman Modal'!U8</f>
        <v>0</v>
      </c>
      <c r="V256" s="11" t="e">
        <f>'Penanaman Modal'!V8</f>
        <v>#DIV/0!</v>
      </c>
      <c r="W256" s="11">
        <f>'Penanaman Modal'!W8</f>
        <v>0</v>
      </c>
    </row>
    <row r="257" spans="1:23" ht="45" x14ac:dyDescent="0.25">
      <c r="A257" s="31">
        <v>2</v>
      </c>
      <c r="B257" s="10"/>
      <c r="C257" s="11" t="str">
        <f>'Penanaman Modal'!C9</f>
        <v>jumlah nilai investasi berskala nasional (PMDN/PMA)</v>
      </c>
      <c r="D257" s="11">
        <f>'Penanaman Modal'!D9</f>
        <v>0</v>
      </c>
      <c r="E257" s="11">
        <f>'Penanaman Modal'!E9</f>
        <v>0</v>
      </c>
      <c r="F257" s="11">
        <f>'Penanaman Modal'!F9</f>
        <v>0</v>
      </c>
      <c r="G257" s="11" t="e">
        <f>'Penanaman Modal'!G9</f>
        <v>#DIV/0!</v>
      </c>
      <c r="H257" s="11">
        <f>'Penanaman Modal'!H9</f>
        <v>0</v>
      </c>
      <c r="I257" s="11">
        <f>'Penanaman Modal'!I9</f>
        <v>0</v>
      </c>
      <c r="J257" s="11" t="e">
        <f>'Penanaman Modal'!J9</f>
        <v>#DIV/0!</v>
      </c>
      <c r="K257" s="11">
        <f>'Penanaman Modal'!K9</f>
        <v>0</v>
      </c>
      <c r="L257" s="11">
        <f>'Penanaman Modal'!L9</f>
        <v>0</v>
      </c>
      <c r="M257" s="11" t="e">
        <f>'Penanaman Modal'!M9</f>
        <v>#DIV/0!</v>
      </c>
      <c r="N257" s="11">
        <f>'Penanaman Modal'!N9</f>
        <v>0</v>
      </c>
      <c r="O257" s="11">
        <f>'Penanaman Modal'!O9</f>
        <v>0</v>
      </c>
      <c r="P257" s="11" t="e">
        <f>'Penanaman Modal'!P9</f>
        <v>#DIV/0!</v>
      </c>
      <c r="Q257" s="11">
        <f>'Penanaman Modal'!Q9</f>
        <v>0</v>
      </c>
      <c r="R257" s="11">
        <f>'Penanaman Modal'!R9</f>
        <v>0</v>
      </c>
      <c r="S257" s="11" t="e">
        <f>'Penanaman Modal'!S9</f>
        <v>#DIV/0!</v>
      </c>
      <c r="T257" s="11">
        <f>'Penanaman Modal'!T9</f>
        <v>0</v>
      </c>
      <c r="U257" s="11">
        <f>'Penanaman Modal'!U9</f>
        <v>0</v>
      </c>
      <c r="V257" s="11" t="e">
        <f>'Penanaman Modal'!V9</f>
        <v>#DIV/0!</v>
      </c>
      <c r="W257" s="11">
        <f>'Penanaman Modal'!W9</f>
        <v>0</v>
      </c>
    </row>
    <row r="258" spans="1:23" ht="30" x14ac:dyDescent="0.25">
      <c r="A258" s="31">
        <v>3</v>
      </c>
      <c r="B258" s="10"/>
      <c r="C258" s="11" t="str">
        <f>'Penanaman Modal'!C10</f>
        <v>rasio daya serap tenaga kerja</v>
      </c>
      <c r="D258" s="11">
        <f>'Penanaman Modal'!D10</f>
        <v>0</v>
      </c>
      <c r="E258" s="11">
        <f>'Penanaman Modal'!E10</f>
        <v>0</v>
      </c>
      <c r="F258" s="11">
        <f>'Penanaman Modal'!F10</f>
        <v>0</v>
      </c>
      <c r="G258" s="11" t="e">
        <f>'Penanaman Modal'!G10</f>
        <v>#DIV/0!</v>
      </c>
      <c r="H258" s="11">
        <f>'Penanaman Modal'!H10</f>
        <v>0</v>
      </c>
      <c r="I258" s="11">
        <f>'Penanaman Modal'!I10</f>
        <v>0</v>
      </c>
      <c r="J258" s="11" t="e">
        <f>'Penanaman Modal'!J10</f>
        <v>#DIV/0!</v>
      </c>
      <c r="K258" s="11">
        <f>'Penanaman Modal'!K10</f>
        <v>0</v>
      </c>
      <c r="L258" s="11">
        <f>'Penanaman Modal'!L10</f>
        <v>0</v>
      </c>
      <c r="M258" s="11" t="e">
        <f>'Penanaman Modal'!M10</f>
        <v>#DIV/0!</v>
      </c>
      <c r="N258" s="11">
        <f>'Penanaman Modal'!N10</f>
        <v>0</v>
      </c>
      <c r="O258" s="11">
        <f>'Penanaman Modal'!O10</f>
        <v>0</v>
      </c>
      <c r="P258" s="11" t="e">
        <f>'Penanaman Modal'!P10</f>
        <v>#DIV/0!</v>
      </c>
      <c r="Q258" s="11">
        <f>'Penanaman Modal'!Q10</f>
        <v>0</v>
      </c>
      <c r="R258" s="11">
        <f>'Penanaman Modal'!R10</f>
        <v>0</v>
      </c>
      <c r="S258" s="11" t="e">
        <f>'Penanaman Modal'!S10</f>
        <v>#DIV/0!</v>
      </c>
      <c r="T258" s="11">
        <f>'Penanaman Modal'!T10</f>
        <v>0</v>
      </c>
      <c r="U258" s="11">
        <f>'Penanaman Modal'!U10</f>
        <v>0</v>
      </c>
      <c r="V258" s="11" t="e">
        <f>'Penanaman Modal'!V10</f>
        <v>#DIV/0!</v>
      </c>
      <c r="W258" s="11">
        <f>'Penanaman Modal'!W10</f>
        <v>0</v>
      </c>
    </row>
    <row r="259" spans="1:23" ht="45" x14ac:dyDescent="0.25">
      <c r="A259" s="31">
        <v>4</v>
      </c>
      <c r="B259" s="10"/>
      <c r="C259" s="11" t="str">
        <f>'Penanaman Modal'!C11</f>
        <v>kenaikan/penurunan nilai realisasi PMDN (milyar rupiah)</v>
      </c>
      <c r="D259" s="11">
        <f>'Penanaman Modal'!D11</f>
        <v>0</v>
      </c>
      <c r="E259" s="11">
        <f>'Penanaman Modal'!E11</f>
        <v>0</v>
      </c>
      <c r="F259" s="11">
        <f>'Penanaman Modal'!F11</f>
        <v>0</v>
      </c>
      <c r="G259" s="11" t="e">
        <f>'Penanaman Modal'!G11</f>
        <v>#DIV/0!</v>
      </c>
      <c r="H259" s="11">
        <f>'Penanaman Modal'!H11</f>
        <v>0</v>
      </c>
      <c r="I259" s="11">
        <f>'Penanaman Modal'!I11</f>
        <v>0</v>
      </c>
      <c r="J259" s="11" t="e">
        <f>'Penanaman Modal'!J11</f>
        <v>#DIV/0!</v>
      </c>
      <c r="K259" s="11">
        <f>'Penanaman Modal'!K11</f>
        <v>0</v>
      </c>
      <c r="L259" s="11">
        <f>'Penanaman Modal'!L11</f>
        <v>0</v>
      </c>
      <c r="M259" s="11" t="e">
        <f>'Penanaman Modal'!M11</f>
        <v>#DIV/0!</v>
      </c>
      <c r="N259" s="11">
        <f>'Penanaman Modal'!N11</f>
        <v>0</v>
      </c>
      <c r="O259" s="11">
        <f>'Penanaman Modal'!O11</f>
        <v>0</v>
      </c>
      <c r="P259" s="11" t="e">
        <f>'Penanaman Modal'!P11</f>
        <v>#DIV/0!</v>
      </c>
      <c r="Q259" s="11">
        <f>'Penanaman Modal'!Q11</f>
        <v>0</v>
      </c>
      <c r="R259" s="11">
        <f>'Penanaman Modal'!R11</f>
        <v>0</v>
      </c>
      <c r="S259" s="11" t="e">
        <f>'Penanaman Modal'!S11</f>
        <v>#DIV/0!</v>
      </c>
      <c r="T259" s="11">
        <f>'Penanaman Modal'!T11</f>
        <v>0</v>
      </c>
      <c r="U259" s="11">
        <f>'Penanaman Modal'!U11</f>
        <v>0</v>
      </c>
      <c r="V259" s="11" t="e">
        <f>'Penanaman Modal'!V11</f>
        <v>#DIV/0!</v>
      </c>
      <c r="W259" s="11">
        <f>'Penanaman Modal'!W11</f>
        <v>0</v>
      </c>
    </row>
    <row r="260" spans="1:23" ht="30" x14ac:dyDescent="0.25">
      <c r="A260" s="33"/>
      <c r="B260" s="6" t="s">
        <v>52</v>
      </c>
      <c r="C260" s="8" t="s">
        <v>53</v>
      </c>
      <c r="D260" s="4"/>
      <c r="E260" s="4"/>
      <c r="F260" s="4"/>
      <c r="G260" s="5" t="e">
        <f>AVERAGE(G261:G267)</f>
        <v>#DIV/0!</v>
      </c>
      <c r="H260" s="4"/>
      <c r="I260" s="4"/>
      <c r="J260" s="5" t="e">
        <f>AVERAGE(J261:J267)</f>
        <v>#DIV/0!</v>
      </c>
      <c r="K260" s="4"/>
      <c r="L260" s="4"/>
      <c r="M260" s="5" t="e">
        <f>AVERAGE(M261:M267)</f>
        <v>#DIV/0!</v>
      </c>
      <c r="N260" s="4"/>
      <c r="O260" s="4"/>
      <c r="P260" s="5" t="e">
        <f>AVERAGE(P261:P267)</f>
        <v>#DIV/0!</v>
      </c>
      <c r="Q260" s="4"/>
      <c r="R260" s="4"/>
      <c r="S260" s="5" t="e">
        <f>AVERAGE(S261:S267)</f>
        <v>#DIV/0!</v>
      </c>
      <c r="T260" s="4"/>
      <c r="U260" s="4"/>
      <c r="V260" s="5" t="e">
        <f>AVERAGE(V261:V267)</f>
        <v>#DIV/0!</v>
      </c>
      <c r="W260" s="4"/>
    </row>
    <row r="261" spans="1:23" ht="30" x14ac:dyDescent="0.25">
      <c r="A261" s="31">
        <v>1</v>
      </c>
      <c r="B261" s="10"/>
      <c r="C261" s="11" t="str">
        <f>Pora!C8</f>
        <v>persentase organisasi pemuda yang aktif</v>
      </c>
      <c r="D261" s="11">
        <f>Pora!D8</f>
        <v>0</v>
      </c>
      <c r="E261" s="11">
        <f>Pora!E8</f>
        <v>0</v>
      </c>
      <c r="F261" s="11">
        <f>Pora!F8</f>
        <v>0</v>
      </c>
      <c r="G261" s="11" t="e">
        <f>Pora!G8</f>
        <v>#DIV/0!</v>
      </c>
      <c r="H261" s="11">
        <f>Pora!H8</f>
        <v>0</v>
      </c>
      <c r="I261" s="11">
        <f>Pora!I8</f>
        <v>0</v>
      </c>
      <c r="J261" s="11" t="e">
        <f>Pora!J8</f>
        <v>#DIV/0!</v>
      </c>
      <c r="K261" s="11">
        <f>Pora!K8</f>
        <v>0</v>
      </c>
      <c r="L261" s="11">
        <f>Pora!L8</f>
        <v>0</v>
      </c>
      <c r="M261" s="11" t="e">
        <f>Pora!M8</f>
        <v>#DIV/0!</v>
      </c>
      <c r="N261" s="11">
        <f>Pora!N8</f>
        <v>0</v>
      </c>
      <c r="O261" s="11">
        <f>Pora!O8</f>
        <v>0</v>
      </c>
      <c r="P261" s="11" t="e">
        <f>Pora!P8</f>
        <v>#DIV/0!</v>
      </c>
      <c r="Q261" s="11">
        <f>Pora!Q8</f>
        <v>0</v>
      </c>
      <c r="R261" s="11">
        <f>Pora!R8</f>
        <v>0</v>
      </c>
      <c r="S261" s="11" t="e">
        <f>Pora!S8</f>
        <v>#DIV/0!</v>
      </c>
      <c r="T261" s="11">
        <f>Pora!T8</f>
        <v>0</v>
      </c>
      <c r="U261" s="11">
        <f>Pora!U8</f>
        <v>0</v>
      </c>
      <c r="V261" s="11" t="e">
        <f>Pora!V8</f>
        <v>#DIV/0!</v>
      </c>
      <c r="W261" s="11">
        <f>Pora!W8</f>
        <v>0</v>
      </c>
    </row>
    <row r="262" spans="1:23" ht="30" x14ac:dyDescent="0.25">
      <c r="A262" s="31">
        <v>2</v>
      </c>
      <c r="B262" s="10"/>
      <c r="C262" s="11" t="str">
        <f>Pora!C9</f>
        <v>persentase wirausaha muda</v>
      </c>
      <c r="D262" s="11">
        <f>Pora!D9</f>
        <v>0</v>
      </c>
      <c r="E262" s="11">
        <f>Pora!E9</f>
        <v>0</v>
      </c>
      <c r="F262" s="11">
        <f>Pora!F9</f>
        <v>0</v>
      </c>
      <c r="G262" s="11" t="e">
        <f>Pora!G9</f>
        <v>#DIV/0!</v>
      </c>
      <c r="H262" s="11">
        <f>Pora!H9</f>
        <v>0</v>
      </c>
      <c r="I262" s="11">
        <f>Pora!I9</f>
        <v>0</v>
      </c>
      <c r="J262" s="11" t="e">
        <f>Pora!J9</f>
        <v>#DIV/0!</v>
      </c>
      <c r="K262" s="11">
        <f>Pora!K9</f>
        <v>0</v>
      </c>
      <c r="L262" s="11">
        <f>Pora!L9</f>
        <v>0</v>
      </c>
      <c r="M262" s="11" t="e">
        <f>Pora!M9</f>
        <v>#DIV/0!</v>
      </c>
      <c r="N262" s="11">
        <f>Pora!N9</f>
        <v>0</v>
      </c>
      <c r="O262" s="11">
        <f>Pora!O9</f>
        <v>0</v>
      </c>
      <c r="P262" s="11" t="e">
        <f>Pora!P9</f>
        <v>#DIV/0!</v>
      </c>
      <c r="Q262" s="11">
        <f>Pora!Q9</f>
        <v>0</v>
      </c>
      <c r="R262" s="11">
        <f>Pora!R9</f>
        <v>0</v>
      </c>
      <c r="S262" s="11" t="e">
        <f>Pora!S9</f>
        <v>#DIV/0!</v>
      </c>
      <c r="T262" s="11">
        <f>Pora!T9</f>
        <v>0</v>
      </c>
      <c r="U262" s="11">
        <f>Pora!U9</f>
        <v>0</v>
      </c>
      <c r="V262" s="11" t="e">
        <f>Pora!V9</f>
        <v>#DIV/0!</v>
      </c>
      <c r="W262" s="11">
        <f>Pora!W9</f>
        <v>0</v>
      </c>
    </row>
    <row r="263" spans="1:23" ht="30" x14ac:dyDescent="0.25">
      <c r="A263" s="31">
        <v>3</v>
      </c>
      <c r="B263" s="10"/>
      <c r="C263" s="11" t="str">
        <f>Pora!C10</f>
        <v>cakupan pembinaan olahrag</v>
      </c>
      <c r="D263" s="11">
        <f>Pora!D10</f>
        <v>0</v>
      </c>
      <c r="E263" s="11">
        <f>Pora!E10</f>
        <v>0</v>
      </c>
      <c r="F263" s="11">
        <f>Pora!F10</f>
        <v>0</v>
      </c>
      <c r="G263" s="11" t="e">
        <f>Pora!G10</f>
        <v>#DIV/0!</v>
      </c>
      <c r="H263" s="11">
        <f>Pora!H10</f>
        <v>0</v>
      </c>
      <c r="I263" s="11">
        <f>Pora!I10</f>
        <v>0</v>
      </c>
      <c r="J263" s="11" t="e">
        <f>Pora!J10</f>
        <v>#DIV/0!</v>
      </c>
      <c r="K263" s="11">
        <f>Pora!K10</f>
        <v>0</v>
      </c>
      <c r="L263" s="11">
        <f>Pora!L10</f>
        <v>0</v>
      </c>
      <c r="M263" s="11" t="e">
        <f>Pora!M10</f>
        <v>#DIV/0!</v>
      </c>
      <c r="N263" s="11">
        <f>Pora!N10</f>
        <v>0</v>
      </c>
      <c r="O263" s="11">
        <f>Pora!O10</f>
        <v>0</v>
      </c>
      <c r="P263" s="11" t="e">
        <f>Pora!P10</f>
        <v>#DIV/0!</v>
      </c>
      <c r="Q263" s="11">
        <f>Pora!Q10</f>
        <v>0</v>
      </c>
      <c r="R263" s="11">
        <f>Pora!R10</f>
        <v>0</v>
      </c>
      <c r="S263" s="11" t="e">
        <f>Pora!S10</f>
        <v>#DIV/0!</v>
      </c>
      <c r="T263" s="11">
        <f>Pora!T10</f>
        <v>0</v>
      </c>
      <c r="U263" s="11">
        <f>Pora!U10</f>
        <v>0</v>
      </c>
      <c r="V263" s="11" t="e">
        <f>Pora!V10</f>
        <v>#DIV/0!</v>
      </c>
      <c r="W263" s="11">
        <f>Pora!W10</f>
        <v>0</v>
      </c>
    </row>
    <row r="264" spans="1:23" ht="30" x14ac:dyDescent="0.25">
      <c r="A264" s="31">
        <v>4</v>
      </c>
      <c r="B264" s="10"/>
      <c r="C264" s="11" t="str">
        <f>Pora!C11</f>
        <v>cakupan pelatih yang bersertifikasi</v>
      </c>
      <c r="D264" s="11">
        <f>Pora!D11</f>
        <v>0</v>
      </c>
      <c r="E264" s="11">
        <f>Pora!E11</f>
        <v>0</v>
      </c>
      <c r="F264" s="11">
        <f>Pora!F11</f>
        <v>0</v>
      </c>
      <c r="G264" s="11" t="e">
        <f>Pora!G11</f>
        <v>#DIV/0!</v>
      </c>
      <c r="H264" s="11">
        <f>Pora!H11</f>
        <v>0</v>
      </c>
      <c r="I264" s="11">
        <f>Pora!I11</f>
        <v>0</v>
      </c>
      <c r="J264" s="11" t="e">
        <f>Pora!J11</f>
        <v>#DIV/0!</v>
      </c>
      <c r="K264" s="11">
        <f>Pora!K11</f>
        <v>0</v>
      </c>
      <c r="L264" s="11">
        <f>Pora!L11</f>
        <v>0</v>
      </c>
      <c r="M264" s="11" t="e">
        <f>Pora!M11</f>
        <v>#DIV/0!</v>
      </c>
      <c r="N264" s="11">
        <f>Pora!N11</f>
        <v>0</v>
      </c>
      <c r="O264" s="11">
        <f>Pora!O11</f>
        <v>0</v>
      </c>
      <c r="P264" s="11" t="e">
        <f>Pora!P11</f>
        <v>#DIV/0!</v>
      </c>
      <c r="Q264" s="11">
        <f>Pora!Q11</f>
        <v>0</v>
      </c>
      <c r="R264" s="11">
        <f>Pora!R11</f>
        <v>0</v>
      </c>
      <c r="S264" s="11" t="e">
        <f>Pora!S11</f>
        <v>#DIV/0!</v>
      </c>
      <c r="T264" s="11">
        <f>Pora!T11</f>
        <v>0</v>
      </c>
      <c r="U264" s="11">
        <f>Pora!U11</f>
        <v>0</v>
      </c>
      <c r="V264" s="11" t="e">
        <f>Pora!V11</f>
        <v>#DIV/0!</v>
      </c>
      <c r="W264" s="11">
        <f>Pora!W11</f>
        <v>0</v>
      </c>
    </row>
    <row r="265" spans="1:23" ht="30" x14ac:dyDescent="0.25">
      <c r="A265" s="31">
        <v>5</v>
      </c>
      <c r="B265" s="10"/>
      <c r="C265" s="11" t="str">
        <f>Pora!C12</f>
        <v>cakupan pembinaan atlet muda</v>
      </c>
      <c r="D265" s="11">
        <f>Pora!D12</f>
        <v>0</v>
      </c>
      <c r="E265" s="11">
        <f>Pora!E12</f>
        <v>0</v>
      </c>
      <c r="F265" s="11">
        <f>Pora!F12</f>
        <v>0</v>
      </c>
      <c r="G265" s="11" t="e">
        <f>Pora!G12</f>
        <v>#DIV/0!</v>
      </c>
      <c r="H265" s="11">
        <f>Pora!H12</f>
        <v>0</v>
      </c>
      <c r="I265" s="11">
        <f>Pora!I12</f>
        <v>0</v>
      </c>
      <c r="J265" s="11" t="e">
        <f>Pora!J12</f>
        <v>#DIV/0!</v>
      </c>
      <c r="K265" s="11">
        <f>Pora!K12</f>
        <v>0</v>
      </c>
      <c r="L265" s="11">
        <f>Pora!L12</f>
        <v>0</v>
      </c>
      <c r="M265" s="11" t="e">
        <f>Pora!M12</f>
        <v>#DIV/0!</v>
      </c>
      <c r="N265" s="11">
        <f>Pora!N12</f>
        <v>0</v>
      </c>
      <c r="O265" s="11">
        <f>Pora!O12</f>
        <v>0</v>
      </c>
      <c r="P265" s="11" t="e">
        <f>Pora!P12</f>
        <v>#DIV/0!</v>
      </c>
      <c r="Q265" s="11">
        <f>Pora!Q12</f>
        <v>0</v>
      </c>
      <c r="R265" s="11">
        <f>Pora!R12</f>
        <v>0</v>
      </c>
      <c r="S265" s="11" t="e">
        <f>Pora!S12</f>
        <v>#DIV/0!</v>
      </c>
      <c r="T265" s="11">
        <f>Pora!T12</f>
        <v>0</v>
      </c>
      <c r="U265" s="11">
        <f>Pora!U12</f>
        <v>0</v>
      </c>
      <c r="V265" s="11" t="e">
        <f>Pora!V12</f>
        <v>#DIV/0!</v>
      </c>
      <c r="W265" s="11">
        <f>Pora!W12</f>
        <v>0</v>
      </c>
    </row>
    <row r="266" spans="1:23" x14ac:dyDescent="0.25">
      <c r="A266" s="31">
        <v>6</v>
      </c>
      <c r="B266" s="10"/>
      <c r="C266" s="11" t="str">
        <f>Pora!C13</f>
        <v>jumlah atlet berprestasi</v>
      </c>
      <c r="D266" s="11">
        <f>Pora!D13</f>
        <v>0</v>
      </c>
      <c r="E266" s="11">
        <f>Pora!E13</f>
        <v>0</v>
      </c>
      <c r="F266" s="11">
        <f>Pora!F13</f>
        <v>0</v>
      </c>
      <c r="G266" s="11" t="e">
        <f>Pora!G13</f>
        <v>#DIV/0!</v>
      </c>
      <c r="H266" s="11">
        <f>Pora!H13</f>
        <v>0</v>
      </c>
      <c r="I266" s="11">
        <f>Pora!I13</f>
        <v>0</v>
      </c>
      <c r="J266" s="11" t="e">
        <f>Pora!J13</f>
        <v>#DIV/0!</v>
      </c>
      <c r="K266" s="11">
        <f>Pora!K13</f>
        <v>0</v>
      </c>
      <c r="L266" s="11">
        <f>Pora!L13</f>
        <v>0</v>
      </c>
      <c r="M266" s="11" t="e">
        <f>Pora!M13</f>
        <v>#DIV/0!</v>
      </c>
      <c r="N266" s="11">
        <f>Pora!N13</f>
        <v>0</v>
      </c>
      <c r="O266" s="11">
        <f>Pora!O13</f>
        <v>0</v>
      </c>
      <c r="P266" s="11" t="e">
        <f>Pora!P13</f>
        <v>#DIV/0!</v>
      </c>
      <c r="Q266" s="11">
        <f>Pora!Q13</f>
        <v>0</v>
      </c>
      <c r="R266" s="11">
        <f>Pora!R13</f>
        <v>0</v>
      </c>
      <c r="S266" s="11" t="e">
        <f>Pora!S13</f>
        <v>#DIV/0!</v>
      </c>
      <c r="T266" s="11">
        <f>Pora!T13</f>
        <v>0</v>
      </c>
      <c r="U266" s="11">
        <f>Pora!U13</f>
        <v>0</v>
      </c>
      <c r="V266" s="11" t="e">
        <f>Pora!V13</f>
        <v>#DIV/0!</v>
      </c>
      <c r="W266" s="11">
        <f>Pora!W13</f>
        <v>0</v>
      </c>
    </row>
    <row r="267" spans="1:23" x14ac:dyDescent="0.25">
      <c r="A267" s="31">
        <v>7</v>
      </c>
      <c r="B267" s="10"/>
      <c r="C267" s="11" t="str">
        <f>Pora!C14</f>
        <v>jumlah prestasi olahraga</v>
      </c>
      <c r="D267" s="11">
        <f>Pora!D14</f>
        <v>0</v>
      </c>
      <c r="E267" s="11">
        <f>Pora!E14</f>
        <v>0</v>
      </c>
      <c r="F267" s="11">
        <f>Pora!F14</f>
        <v>0</v>
      </c>
      <c r="G267" s="11" t="e">
        <f>Pora!G14</f>
        <v>#DIV/0!</v>
      </c>
      <c r="H267" s="11">
        <f>Pora!H14</f>
        <v>0</v>
      </c>
      <c r="I267" s="11">
        <f>Pora!I14</f>
        <v>0</v>
      </c>
      <c r="J267" s="11" t="e">
        <f>Pora!J14</f>
        <v>#DIV/0!</v>
      </c>
      <c r="K267" s="11">
        <f>Pora!K14</f>
        <v>0</v>
      </c>
      <c r="L267" s="11">
        <f>Pora!L14</f>
        <v>0</v>
      </c>
      <c r="M267" s="11" t="e">
        <f>Pora!M14</f>
        <v>#DIV/0!</v>
      </c>
      <c r="N267" s="11">
        <f>Pora!N14</f>
        <v>0</v>
      </c>
      <c r="O267" s="11">
        <f>Pora!O14</f>
        <v>0</v>
      </c>
      <c r="P267" s="11" t="e">
        <f>Pora!P14</f>
        <v>#DIV/0!</v>
      </c>
      <c r="Q267" s="11">
        <f>Pora!Q14</f>
        <v>0</v>
      </c>
      <c r="R267" s="11">
        <f>Pora!R14</f>
        <v>0</v>
      </c>
      <c r="S267" s="11" t="e">
        <f>Pora!S14</f>
        <v>#DIV/0!</v>
      </c>
      <c r="T267" s="11">
        <f>Pora!T14</f>
        <v>0</v>
      </c>
      <c r="U267" s="11">
        <f>Pora!U14</f>
        <v>0</v>
      </c>
      <c r="V267" s="11" t="e">
        <f>Pora!V14</f>
        <v>#DIV/0!</v>
      </c>
      <c r="W267" s="11">
        <f>Pora!W14</f>
        <v>0</v>
      </c>
    </row>
    <row r="268" spans="1:23" x14ac:dyDescent="0.25">
      <c r="A268" s="33"/>
      <c r="B268" s="6" t="s">
        <v>54</v>
      </c>
      <c r="C268" s="8" t="s">
        <v>55</v>
      </c>
      <c r="D268" s="4"/>
      <c r="E268" s="4"/>
      <c r="F268" s="4"/>
      <c r="G268" s="5" t="e">
        <f>AVERAGE(G269:G271)</f>
        <v>#DIV/0!</v>
      </c>
      <c r="H268" s="4"/>
      <c r="I268" s="4"/>
      <c r="J268" s="5" t="e">
        <f>AVERAGE(J269:J271)</f>
        <v>#DIV/0!</v>
      </c>
      <c r="K268" s="4"/>
      <c r="L268" s="4"/>
      <c r="M268" s="5" t="e">
        <f>AVERAGE(M269:M271)</f>
        <v>#DIV/0!</v>
      </c>
      <c r="N268" s="4"/>
      <c r="O268" s="4"/>
      <c r="P268" s="5" t="e">
        <f>AVERAGE(P269:P271)</f>
        <v>#DIV/0!</v>
      </c>
      <c r="Q268" s="4"/>
      <c r="R268" s="4"/>
      <c r="S268" s="5" t="e">
        <f>AVERAGE(S269:S271)</f>
        <v>#DIV/0!</v>
      </c>
      <c r="T268" s="4"/>
      <c r="U268" s="4"/>
      <c r="V268" s="5" t="e">
        <f>AVERAGE(V269:V271)</f>
        <v>#DIV/0!</v>
      </c>
      <c r="W268" s="4"/>
    </row>
    <row r="269" spans="1:23" ht="45" x14ac:dyDescent="0.25">
      <c r="A269" s="31">
        <v>1</v>
      </c>
      <c r="B269" s="10"/>
      <c r="C269" s="11" t="str">
        <f>Statistik!C8</f>
        <v>Tersedianya sistem data dan statistik yang terintegrasi</v>
      </c>
      <c r="D269" s="11">
        <f>Statistik!D8</f>
        <v>0</v>
      </c>
      <c r="E269" s="11">
        <f>Statistik!E8</f>
        <v>0</v>
      </c>
      <c r="F269" s="11">
        <f>Statistik!F8</f>
        <v>0</v>
      </c>
      <c r="G269" s="11" t="e">
        <f>Statistik!G8</f>
        <v>#DIV/0!</v>
      </c>
      <c r="H269" s="11">
        <f>Statistik!H8</f>
        <v>0</v>
      </c>
      <c r="I269" s="11">
        <f>Statistik!I8</f>
        <v>0</v>
      </c>
      <c r="J269" s="11" t="e">
        <f>Statistik!J8</f>
        <v>#DIV/0!</v>
      </c>
      <c r="K269" s="11">
        <f>Statistik!K8</f>
        <v>0</v>
      </c>
      <c r="L269" s="11">
        <f>Statistik!L8</f>
        <v>0</v>
      </c>
      <c r="M269" s="11" t="e">
        <f>Statistik!M8</f>
        <v>#DIV/0!</v>
      </c>
      <c r="N269" s="11">
        <f>Statistik!N8</f>
        <v>0</v>
      </c>
      <c r="O269" s="11">
        <f>Statistik!O8</f>
        <v>0</v>
      </c>
      <c r="P269" s="11" t="e">
        <f>Statistik!P8</f>
        <v>#DIV/0!</v>
      </c>
      <c r="Q269" s="11">
        <f>Statistik!Q8</f>
        <v>0</v>
      </c>
      <c r="R269" s="11">
        <f>Statistik!R8</f>
        <v>0</v>
      </c>
      <c r="S269" s="11" t="e">
        <f>Statistik!S8</f>
        <v>#DIV/0!</v>
      </c>
      <c r="T269" s="11">
        <f>Statistik!T8</f>
        <v>0</v>
      </c>
      <c r="U269" s="11">
        <f>Statistik!U8</f>
        <v>0</v>
      </c>
      <c r="V269" s="11" t="e">
        <f>Statistik!V8</f>
        <v>#DIV/0!</v>
      </c>
      <c r="W269" s="11">
        <f>Statistik!W8</f>
        <v>0</v>
      </c>
    </row>
    <row r="270" spans="1:23" x14ac:dyDescent="0.25">
      <c r="A270" s="31">
        <v>2</v>
      </c>
      <c r="B270" s="10"/>
      <c r="C270" s="11" t="str">
        <f>Statistik!C9</f>
        <v>Buku "Kota dalam Angka"</v>
      </c>
      <c r="D270" s="11">
        <f>Statistik!D9</f>
        <v>0</v>
      </c>
      <c r="E270" s="11">
        <f>Statistik!E9</f>
        <v>0</v>
      </c>
      <c r="F270" s="11">
        <f>Statistik!F9</f>
        <v>0</v>
      </c>
      <c r="G270" s="11" t="e">
        <f>Statistik!G9</f>
        <v>#DIV/0!</v>
      </c>
      <c r="H270" s="11">
        <f>Statistik!H9</f>
        <v>0</v>
      </c>
      <c r="I270" s="11">
        <f>Statistik!I9</f>
        <v>0</v>
      </c>
      <c r="J270" s="11" t="e">
        <f>Statistik!J9</f>
        <v>#DIV/0!</v>
      </c>
      <c r="K270" s="11">
        <f>Statistik!K9</f>
        <v>0</v>
      </c>
      <c r="L270" s="11">
        <f>Statistik!L9</f>
        <v>0</v>
      </c>
      <c r="M270" s="11" t="e">
        <f>Statistik!M9</f>
        <v>#DIV/0!</v>
      </c>
      <c r="N270" s="11">
        <f>Statistik!N9</f>
        <v>0</v>
      </c>
      <c r="O270" s="11">
        <f>Statistik!O9</f>
        <v>0</v>
      </c>
      <c r="P270" s="11" t="e">
        <f>Statistik!P9</f>
        <v>#DIV/0!</v>
      </c>
      <c r="Q270" s="11">
        <f>Statistik!Q9</f>
        <v>0</v>
      </c>
      <c r="R270" s="11">
        <f>Statistik!R9</f>
        <v>0</v>
      </c>
      <c r="S270" s="11" t="e">
        <f>Statistik!S9</f>
        <v>#DIV/0!</v>
      </c>
      <c r="T270" s="11">
        <f>Statistik!T9</f>
        <v>0</v>
      </c>
      <c r="U270" s="11">
        <f>Statistik!U9</f>
        <v>0</v>
      </c>
      <c r="V270" s="11" t="e">
        <f>Statistik!V9</f>
        <v>#DIV/0!</v>
      </c>
      <c r="W270" s="11">
        <f>Statistik!W9</f>
        <v>0</v>
      </c>
    </row>
    <row r="271" spans="1:23" x14ac:dyDescent="0.25">
      <c r="A271" s="31">
        <v>3</v>
      </c>
      <c r="B271" s="10"/>
      <c r="C271" s="11" t="str">
        <f>Statistik!C10</f>
        <v>Buku PDRB</v>
      </c>
      <c r="D271" s="11">
        <f>Statistik!D10</f>
        <v>0</v>
      </c>
      <c r="E271" s="11">
        <f>Statistik!E10</f>
        <v>0</v>
      </c>
      <c r="F271" s="11">
        <f>Statistik!F10</f>
        <v>0</v>
      </c>
      <c r="G271" s="11" t="e">
        <f>Statistik!G10</f>
        <v>#DIV/0!</v>
      </c>
      <c r="H271" s="11">
        <f>Statistik!H10</f>
        <v>0</v>
      </c>
      <c r="I271" s="11">
        <f>Statistik!I10</f>
        <v>0</v>
      </c>
      <c r="J271" s="11" t="e">
        <f>Statistik!J10</f>
        <v>#DIV/0!</v>
      </c>
      <c r="K271" s="11">
        <f>Statistik!K10</f>
        <v>0</v>
      </c>
      <c r="L271" s="11">
        <f>Statistik!L10</f>
        <v>0</v>
      </c>
      <c r="M271" s="11" t="e">
        <f>Statistik!M10</f>
        <v>#DIV/0!</v>
      </c>
      <c r="N271" s="11">
        <f>Statistik!N10</f>
        <v>0</v>
      </c>
      <c r="O271" s="11">
        <f>Statistik!O10</f>
        <v>0</v>
      </c>
      <c r="P271" s="11" t="e">
        <f>Statistik!P10</f>
        <v>#DIV/0!</v>
      </c>
      <c r="Q271" s="11">
        <f>Statistik!Q10</f>
        <v>0</v>
      </c>
      <c r="R271" s="11">
        <f>Statistik!R10</f>
        <v>0</v>
      </c>
      <c r="S271" s="11" t="e">
        <f>Statistik!S10</f>
        <v>#DIV/0!</v>
      </c>
      <c r="T271" s="11">
        <f>Statistik!T10</f>
        <v>0</v>
      </c>
      <c r="U271" s="11">
        <f>Statistik!U10</f>
        <v>0</v>
      </c>
      <c r="V271" s="11" t="e">
        <f>Statistik!V10</f>
        <v>#DIV/0!</v>
      </c>
      <c r="W271" s="11">
        <f>Statistik!W10</f>
        <v>0</v>
      </c>
    </row>
    <row r="272" spans="1:23" x14ac:dyDescent="0.25">
      <c r="A272" s="33"/>
      <c r="B272" s="6" t="s">
        <v>56</v>
      </c>
      <c r="C272" s="8" t="s">
        <v>57</v>
      </c>
      <c r="D272" s="4"/>
      <c r="E272" s="4"/>
      <c r="F272" s="4"/>
      <c r="G272" s="5">
        <f>G273</f>
        <v>1</v>
      </c>
      <c r="H272" s="4"/>
      <c r="I272" s="4"/>
      <c r="J272" s="5">
        <f>J273</f>
        <v>1</v>
      </c>
      <c r="K272" s="4"/>
      <c r="L272" s="4"/>
      <c r="M272" s="5">
        <f>M273</f>
        <v>1</v>
      </c>
      <c r="N272" s="4"/>
      <c r="O272" s="4"/>
      <c r="P272" s="5">
        <f>P273</f>
        <v>1</v>
      </c>
      <c r="Q272" s="4"/>
      <c r="R272" s="4"/>
      <c r="S272" s="5">
        <f>S273</f>
        <v>1</v>
      </c>
      <c r="T272" s="4"/>
      <c r="U272" s="4"/>
      <c r="V272" s="5">
        <f>V273</f>
        <v>1</v>
      </c>
      <c r="W272" s="4"/>
    </row>
    <row r="273" spans="1:23" ht="75" x14ac:dyDescent="0.25">
      <c r="A273" s="31">
        <v>1</v>
      </c>
      <c r="B273" s="10"/>
      <c r="C273" s="11" t="str">
        <f>Persandian!C8</f>
        <v>persentase perangkat daerah yang telah menggunakan sandi dalam komunikasi perangkat daerah</v>
      </c>
      <c r="D273" s="11">
        <f>Persandian!D8</f>
        <v>0.5</v>
      </c>
      <c r="E273" s="11">
        <f>Persandian!E8</f>
        <v>50</v>
      </c>
      <c r="F273" s="11">
        <f>Persandian!F8</f>
        <v>50</v>
      </c>
      <c r="G273" s="11">
        <f>Persandian!G8</f>
        <v>1</v>
      </c>
      <c r="H273" s="11">
        <f>Persandian!H8</f>
        <v>50</v>
      </c>
      <c r="I273" s="11">
        <f>Persandian!I8</f>
        <v>50</v>
      </c>
      <c r="J273" s="11">
        <f>Persandian!J8</f>
        <v>1</v>
      </c>
      <c r="K273" s="11">
        <f>Persandian!K8</f>
        <v>50</v>
      </c>
      <c r="L273" s="11">
        <f>Persandian!L8</f>
        <v>50</v>
      </c>
      <c r="M273" s="11">
        <f>Persandian!M8</f>
        <v>1</v>
      </c>
      <c r="N273" s="11">
        <f>Persandian!N8</f>
        <v>50</v>
      </c>
      <c r="O273" s="11">
        <f>Persandian!O8</f>
        <v>50</v>
      </c>
      <c r="P273" s="11">
        <f>Persandian!P8</f>
        <v>1</v>
      </c>
      <c r="Q273" s="11">
        <f>Persandian!Q8</f>
        <v>100</v>
      </c>
      <c r="R273" s="11">
        <f>Persandian!R8</f>
        <v>100</v>
      </c>
      <c r="S273" s="11">
        <f>Persandian!S8</f>
        <v>1</v>
      </c>
      <c r="T273" s="11">
        <f>Persandian!T8</f>
        <v>100</v>
      </c>
      <c r="U273" s="11">
        <f>Persandian!U8</f>
        <v>100</v>
      </c>
      <c r="V273" s="11">
        <f>Persandian!V8</f>
        <v>1</v>
      </c>
      <c r="W273" s="11" t="str">
        <f>Persandian!W8</f>
        <v>DISKOMINFO</v>
      </c>
    </row>
    <row r="274" spans="1:23" x14ac:dyDescent="0.25">
      <c r="A274" s="33"/>
      <c r="B274" s="6" t="s">
        <v>58</v>
      </c>
      <c r="C274" s="8" t="s">
        <v>59</v>
      </c>
      <c r="D274" s="4"/>
      <c r="E274" s="4"/>
      <c r="F274" s="4"/>
      <c r="G274" s="5" t="e">
        <f>AVERAGE(G275:G278)</f>
        <v>#DIV/0!</v>
      </c>
      <c r="H274" s="4"/>
      <c r="I274" s="4"/>
      <c r="J274" s="5" t="e">
        <f>AVERAGE(J275:J278)</f>
        <v>#DIV/0!</v>
      </c>
      <c r="K274" s="4"/>
      <c r="L274" s="4"/>
      <c r="M274" s="5" t="e">
        <f>AVERAGE(M275:M278)</f>
        <v>#DIV/0!</v>
      </c>
      <c r="N274" s="4"/>
      <c r="O274" s="4"/>
      <c r="P274" s="5" t="e">
        <f>AVERAGE(P275:P278)</f>
        <v>#DIV/0!</v>
      </c>
      <c r="Q274" s="4"/>
      <c r="R274" s="4"/>
      <c r="S274" s="5" t="e">
        <f>AVERAGE(S275:S278)</f>
        <v>#DIV/0!</v>
      </c>
      <c r="T274" s="4"/>
      <c r="U274" s="4"/>
      <c r="V274" s="5" t="e">
        <f>AVERAGE(V275:V278)</f>
        <v>#DIV/0!</v>
      </c>
      <c r="W274" s="4"/>
    </row>
    <row r="275" spans="1:23" ht="30" x14ac:dyDescent="0.25">
      <c r="A275" s="31">
        <v>1</v>
      </c>
      <c r="B275" s="10"/>
      <c r="C275" s="11" t="str">
        <f>Kebudayaan!C8</f>
        <v>Penyelengaraan festipal seni dan budaya</v>
      </c>
      <c r="D275" s="11">
        <f>Kebudayaan!D8</f>
        <v>0</v>
      </c>
      <c r="E275" s="11">
        <f>Kebudayaan!E8</f>
        <v>0</v>
      </c>
      <c r="F275" s="11">
        <f>Kebudayaan!F8</f>
        <v>0</v>
      </c>
      <c r="G275" s="11" t="e">
        <f>Kebudayaan!G8</f>
        <v>#DIV/0!</v>
      </c>
      <c r="H275" s="11">
        <f>Kebudayaan!H8</f>
        <v>0</v>
      </c>
      <c r="I275" s="11">
        <f>Kebudayaan!I8</f>
        <v>0</v>
      </c>
      <c r="J275" s="11" t="e">
        <f>Kebudayaan!J8</f>
        <v>#DIV/0!</v>
      </c>
      <c r="K275" s="11">
        <f>Kebudayaan!K8</f>
        <v>0</v>
      </c>
      <c r="L275" s="11">
        <f>Kebudayaan!L8</f>
        <v>0</v>
      </c>
      <c r="M275" s="11" t="e">
        <f>Kebudayaan!M8</f>
        <v>#DIV/0!</v>
      </c>
      <c r="N275" s="11">
        <f>Kebudayaan!N8</f>
        <v>0</v>
      </c>
      <c r="O275" s="11">
        <f>Kebudayaan!O8</f>
        <v>0</v>
      </c>
      <c r="P275" s="11" t="e">
        <f>Kebudayaan!P8</f>
        <v>#DIV/0!</v>
      </c>
      <c r="Q275" s="11">
        <f>Kebudayaan!Q8</f>
        <v>0</v>
      </c>
      <c r="R275" s="11">
        <f>Kebudayaan!R8</f>
        <v>0</v>
      </c>
      <c r="S275" s="11" t="e">
        <f>Kebudayaan!S8</f>
        <v>#DIV/0!</v>
      </c>
      <c r="T275" s="11">
        <f>Kebudayaan!T8</f>
        <v>0</v>
      </c>
      <c r="U275" s="11">
        <f>Kebudayaan!U8</f>
        <v>0</v>
      </c>
      <c r="V275" s="11" t="e">
        <f>Kebudayaan!V8</f>
        <v>#DIV/0!</v>
      </c>
      <c r="W275" s="11">
        <f>Kebudayaan!W8</f>
        <v>0</v>
      </c>
    </row>
    <row r="276" spans="1:23" ht="45" x14ac:dyDescent="0.25">
      <c r="A276" s="31">
        <v>2</v>
      </c>
      <c r="B276" s="10"/>
      <c r="C276" s="11" t="str">
        <f>Kebudayaan!C9</f>
        <v>Benda, situs dan Kawasan Cagar Budaya yang dilestarikan</v>
      </c>
      <c r="D276" s="11">
        <f>Kebudayaan!D9</f>
        <v>0</v>
      </c>
      <c r="E276" s="11">
        <f>Kebudayaan!E9</f>
        <v>0</v>
      </c>
      <c r="F276" s="11">
        <f>Kebudayaan!F9</f>
        <v>0</v>
      </c>
      <c r="G276" s="11" t="e">
        <f>Kebudayaan!G9</f>
        <v>#DIV/0!</v>
      </c>
      <c r="H276" s="11">
        <f>Kebudayaan!H9</f>
        <v>0</v>
      </c>
      <c r="I276" s="11">
        <f>Kebudayaan!I9</f>
        <v>0</v>
      </c>
      <c r="J276" s="11" t="e">
        <f>Kebudayaan!J9</f>
        <v>#DIV/0!</v>
      </c>
      <c r="K276" s="11">
        <f>Kebudayaan!K9</f>
        <v>0</v>
      </c>
      <c r="L276" s="11">
        <f>Kebudayaan!L9</f>
        <v>0</v>
      </c>
      <c r="M276" s="11" t="e">
        <f>Kebudayaan!M9</f>
        <v>#DIV/0!</v>
      </c>
      <c r="N276" s="11">
        <f>Kebudayaan!N9</f>
        <v>0</v>
      </c>
      <c r="O276" s="11">
        <f>Kebudayaan!O9</f>
        <v>0</v>
      </c>
      <c r="P276" s="11" t="e">
        <f>Kebudayaan!P9</f>
        <v>#DIV/0!</v>
      </c>
      <c r="Q276" s="11">
        <f>Kebudayaan!Q9</f>
        <v>0</v>
      </c>
      <c r="R276" s="11">
        <f>Kebudayaan!R9</f>
        <v>0</v>
      </c>
      <c r="S276" s="11" t="e">
        <f>Kebudayaan!S9</f>
        <v>#DIV/0!</v>
      </c>
      <c r="T276" s="11">
        <f>Kebudayaan!T9</f>
        <v>0</v>
      </c>
      <c r="U276" s="11">
        <f>Kebudayaan!U9</f>
        <v>0</v>
      </c>
      <c r="V276" s="11" t="e">
        <f>Kebudayaan!V9</f>
        <v>#DIV/0!</v>
      </c>
      <c r="W276" s="11">
        <f>Kebudayaan!W9</f>
        <v>0</v>
      </c>
    </row>
    <row r="277" spans="1:23" ht="45" x14ac:dyDescent="0.25">
      <c r="A277" s="31">
        <v>3</v>
      </c>
      <c r="B277" s="10"/>
      <c r="C277" s="11" t="str">
        <f>Kebudayaan!C10</f>
        <v>Jumlah Karya budaya yang direvitalisasi dan inventarisasi</v>
      </c>
      <c r="D277" s="11">
        <f>Kebudayaan!D10</f>
        <v>0</v>
      </c>
      <c r="E277" s="11">
        <f>Kebudayaan!E10</f>
        <v>0</v>
      </c>
      <c r="F277" s="11">
        <f>Kebudayaan!F10</f>
        <v>0</v>
      </c>
      <c r="G277" s="11" t="e">
        <f>Kebudayaan!G10</f>
        <v>#DIV/0!</v>
      </c>
      <c r="H277" s="11">
        <f>Kebudayaan!H10</f>
        <v>0</v>
      </c>
      <c r="I277" s="11">
        <f>Kebudayaan!I10</f>
        <v>0</v>
      </c>
      <c r="J277" s="11" t="e">
        <f>Kebudayaan!J10</f>
        <v>#DIV/0!</v>
      </c>
      <c r="K277" s="11">
        <f>Kebudayaan!K10</f>
        <v>0</v>
      </c>
      <c r="L277" s="11">
        <f>Kebudayaan!L10</f>
        <v>0</v>
      </c>
      <c r="M277" s="11" t="e">
        <f>Kebudayaan!M10</f>
        <v>#DIV/0!</v>
      </c>
      <c r="N277" s="11">
        <f>Kebudayaan!N10</f>
        <v>0</v>
      </c>
      <c r="O277" s="11">
        <f>Kebudayaan!O10</f>
        <v>0</v>
      </c>
      <c r="P277" s="11" t="e">
        <f>Kebudayaan!P10</f>
        <v>#DIV/0!</v>
      </c>
      <c r="Q277" s="11">
        <f>Kebudayaan!Q10</f>
        <v>0</v>
      </c>
      <c r="R277" s="11">
        <f>Kebudayaan!R10</f>
        <v>0</v>
      </c>
      <c r="S277" s="11" t="e">
        <f>Kebudayaan!S10</f>
        <v>#DIV/0!</v>
      </c>
      <c r="T277" s="11">
        <f>Kebudayaan!T10</f>
        <v>0</v>
      </c>
      <c r="U277" s="11">
        <f>Kebudayaan!U10</f>
        <v>0</v>
      </c>
      <c r="V277" s="11" t="e">
        <f>Kebudayaan!V10</f>
        <v>#DIV/0!</v>
      </c>
      <c r="W277" s="11">
        <f>Kebudayaan!W10</f>
        <v>0</v>
      </c>
    </row>
    <row r="278" spans="1:23" ht="30" x14ac:dyDescent="0.25">
      <c r="A278" s="31">
        <v>4</v>
      </c>
      <c r="B278" s="10"/>
      <c r="C278" s="11" t="str">
        <f>Kebudayaan!C11</f>
        <v>Jumlah cagar budaya yang dikelola secara terpadu</v>
      </c>
      <c r="D278" s="11">
        <f>Kebudayaan!D11</f>
        <v>0</v>
      </c>
      <c r="E278" s="11">
        <f>Kebudayaan!E11</f>
        <v>0</v>
      </c>
      <c r="F278" s="11">
        <f>Kebudayaan!F11</f>
        <v>0</v>
      </c>
      <c r="G278" s="11" t="e">
        <f>Kebudayaan!G11</f>
        <v>#DIV/0!</v>
      </c>
      <c r="H278" s="11">
        <f>Kebudayaan!H11</f>
        <v>0</v>
      </c>
      <c r="I278" s="11">
        <f>Kebudayaan!I11</f>
        <v>0</v>
      </c>
      <c r="J278" s="11" t="e">
        <f>Kebudayaan!J11</f>
        <v>#DIV/0!</v>
      </c>
      <c r="K278" s="11">
        <f>Kebudayaan!K11</f>
        <v>0</v>
      </c>
      <c r="L278" s="11">
        <f>Kebudayaan!L11</f>
        <v>0</v>
      </c>
      <c r="M278" s="11" t="e">
        <f>Kebudayaan!M11</f>
        <v>#DIV/0!</v>
      </c>
      <c r="N278" s="11">
        <f>Kebudayaan!N11</f>
        <v>0</v>
      </c>
      <c r="O278" s="11">
        <f>Kebudayaan!O11</f>
        <v>0</v>
      </c>
      <c r="P278" s="11" t="e">
        <f>Kebudayaan!P11</f>
        <v>#DIV/0!</v>
      </c>
      <c r="Q278" s="11">
        <f>Kebudayaan!Q11</f>
        <v>0</v>
      </c>
      <c r="R278" s="11">
        <f>Kebudayaan!R11</f>
        <v>0</v>
      </c>
      <c r="S278" s="11" t="e">
        <f>Kebudayaan!S11</f>
        <v>#DIV/0!</v>
      </c>
      <c r="T278" s="11">
        <f>Kebudayaan!T11</f>
        <v>0</v>
      </c>
      <c r="U278" s="11">
        <f>Kebudayaan!U11</f>
        <v>0</v>
      </c>
      <c r="V278" s="11" t="e">
        <f>Kebudayaan!V11</f>
        <v>#DIV/0!</v>
      </c>
      <c r="W278" s="11">
        <f>Kebudayaan!W11</f>
        <v>0</v>
      </c>
    </row>
    <row r="279" spans="1:23" x14ac:dyDescent="0.25">
      <c r="A279" s="33"/>
      <c r="B279" s="6" t="s">
        <v>60</v>
      </c>
      <c r="C279" s="8" t="s">
        <v>61</v>
      </c>
      <c r="D279" s="4"/>
      <c r="E279" s="4"/>
      <c r="F279" s="4"/>
      <c r="G279" s="5" t="e">
        <f>AVERAGE(G280:G285)</f>
        <v>#DIV/0!</v>
      </c>
      <c r="H279" s="4"/>
      <c r="I279" s="4"/>
      <c r="J279" s="5" t="e">
        <f>AVERAGE(J280:J285)</f>
        <v>#DIV/0!</v>
      </c>
      <c r="K279" s="4"/>
      <c r="L279" s="4"/>
      <c r="M279" s="5" t="e">
        <f>AVERAGE(M280:M285)</f>
        <v>#DIV/0!</v>
      </c>
      <c r="N279" s="4"/>
      <c r="O279" s="4"/>
      <c r="P279" s="5" t="e">
        <f>AVERAGE(P280:P285)</f>
        <v>#DIV/0!</v>
      </c>
      <c r="Q279" s="4"/>
      <c r="R279" s="4"/>
      <c r="S279" s="5" t="e">
        <f>AVERAGE(S280:S285)</f>
        <v>#DIV/0!</v>
      </c>
      <c r="T279" s="4"/>
      <c r="U279" s="4"/>
      <c r="V279" s="5" t="e">
        <f>AVERAGE(V280:V285)</f>
        <v>#DIV/0!</v>
      </c>
      <c r="W279" s="4"/>
    </row>
    <row r="280" spans="1:23" ht="30" x14ac:dyDescent="0.25">
      <c r="A280" s="31">
        <v>1</v>
      </c>
      <c r="B280" s="10"/>
      <c r="C280" s="11" t="str">
        <f>'Perpustakaan dan Kearsipan'!C8</f>
        <v>Jumlah pengunjung perpustakaan per tahun</v>
      </c>
      <c r="D280" s="11">
        <f>'Perpustakaan dan Kearsipan'!D8</f>
        <v>0</v>
      </c>
      <c r="E280" s="11">
        <f>'Perpustakaan dan Kearsipan'!E8</f>
        <v>0</v>
      </c>
      <c r="F280" s="11">
        <f>'Perpustakaan dan Kearsipan'!F8</f>
        <v>0</v>
      </c>
      <c r="G280" s="11" t="e">
        <f>'Perpustakaan dan Kearsipan'!G8</f>
        <v>#DIV/0!</v>
      </c>
      <c r="H280" s="11">
        <f>'Perpustakaan dan Kearsipan'!H8</f>
        <v>0</v>
      </c>
      <c r="I280" s="11">
        <f>'Perpustakaan dan Kearsipan'!I8</f>
        <v>0</v>
      </c>
      <c r="J280" s="11" t="e">
        <f>'Perpustakaan dan Kearsipan'!J8</f>
        <v>#DIV/0!</v>
      </c>
      <c r="K280" s="11">
        <f>'Perpustakaan dan Kearsipan'!K8</f>
        <v>0</v>
      </c>
      <c r="L280" s="11">
        <f>'Perpustakaan dan Kearsipan'!L8</f>
        <v>0</v>
      </c>
      <c r="M280" s="11" t="e">
        <f>'Perpustakaan dan Kearsipan'!M8</f>
        <v>#DIV/0!</v>
      </c>
      <c r="N280" s="11">
        <f>'Perpustakaan dan Kearsipan'!N8</f>
        <v>0</v>
      </c>
      <c r="O280" s="11">
        <f>'Perpustakaan dan Kearsipan'!O8</f>
        <v>0</v>
      </c>
      <c r="P280" s="11" t="e">
        <f>'Perpustakaan dan Kearsipan'!P8</f>
        <v>#DIV/0!</v>
      </c>
      <c r="Q280" s="11">
        <f>'Perpustakaan dan Kearsipan'!Q8</f>
        <v>0</v>
      </c>
      <c r="R280" s="11">
        <f>'Perpustakaan dan Kearsipan'!R8</f>
        <v>0</v>
      </c>
      <c r="S280" s="11" t="e">
        <f>'Perpustakaan dan Kearsipan'!S8</f>
        <v>#DIV/0!</v>
      </c>
      <c r="T280" s="11">
        <f>'Perpustakaan dan Kearsipan'!T8</f>
        <v>0</v>
      </c>
      <c r="U280" s="11">
        <f>'Perpustakaan dan Kearsipan'!U8</f>
        <v>0</v>
      </c>
      <c r="V280" s="11" t="e">
        <f>'Perpustakaan dan Kearsipan'!V8</f>
        <v>#DIV/0!</v>
      </c>
      <c r="W280" s="11">
        <f>'Perpustakaan dan Kearsipan'!W8</f>
        <v>0</v>
      </c>
    </row>
    <row r="281" spans="1:23" ht="45" x14ac:dyDescent="0.25">
      <c r="A281" s="31">
        <v>2</v>
      </c>
      <c r="B281" s="10"/>
      <c r="C281" s="11" t="str">
        <f>'Perpustakaan dan Kearsipan'!C9</f>
        <v>koleksi buku yang tersedia di perpustakaan daerah</v>
      </c>
      <c r="D281" s="11">
        <f>'Perpustakaan dan Kearsipan'!D9</f>
        <v>0</v>
      </c>
      <c r="E281" s="11">
        <f>'Perpustakaan dan Kearsipan'!E9</f>
        <v>0</v>
      </c>
      <c r="F281" s="11">
        <f>'Perpustakaan dan Kearsipan'!F9</f>
        <v>0</v>
      </c>
      <c r="G281" s="11" t="e">
        <f>'Perpustakaan dan Kearsipan'!G9</f>
        <v>#DIV/0!</v>
      </c>
      <c r="H281" s="11">
        <f>'Perpustakaan dan Kearsipan'!H9</f>
        <v>0</v>
      </c>
      <c r="I281" s="11">
        <f>'Perpustakaan dan Kearsipan'!I9</f>
        <v>0</v>
      </c>
      <c r="J281" s="11" t="e">
        <f>'Perpustakaan dan Kearsipan'!J9</f>
        <v>#DIV/0!</v>
      </c>
      <c r="K281" s="11">
        <f>'Perpustakaan dan Kearsipan'!K9</f>
        <v>0</v>
      </c>
      <c r="L281" s="11">
        <f>'Perpustakaan dan Kearsipan'!L9</f>
        <v>0</v>
      </c>
      <c r="M281" s="11" t="e">
        <f>'Perpustakaan dan Kearsipan'!M9</f>
        <v>#DIV/0!</v>
      </c>
      <c r="N281" s="11">
        <f>'Perpustakaan dan Kearsipan'!N9</f>
        <v>0</v>
      </c>
      <c r="O281" s="11">
        <f>'Perpustakaan dan Kearsipan'!O9</f>
        <v>0</v>
      </c>
      <c r="P281" s="11" t="e">
        <f>'Perpustakaan dan Kearsipan'!P9</f>
        <v>#DIV/0!</v>
      </c>
      <c r="Q281" s="11">
        <f>'Perpustakaan dan Kearsipan'!Q9</f>
        <v>0</v>
      </c>
      <c r="R281" s="11">
        <f>'Perpustakaan dan Kearsipan'!R9</f>
        <v>0</v>
      </c>
      <c r="S281" s="11" t="e">
        <f>'Perpustakaan dan Kearsipan'!S9</f>
        <v>#DIV/0!</v>
      </c>
      <c r="T281" s="11">
        <f>'Perpustakaan dan Kearsipan'!T9</f>
        <v>0</v>
      </c>
      <c r="U281" s="11">
        <f>'Perpustakaan dan Kearsipan'!U9</f>
        <v>0</v>
      </c>
      <c r="V281" s="11" t="e">
        <f>'Perpustakaan dan Kearsipan'!V9</f>
        <v>#DIV/0!</v>
      </c>
      <c r="W281" s="11">
        <f>'Perpustakaan dan Kearsipan'!W9</f>
        <v>0</v>
      </c>
    </row>
    <row r="282" spans="1:23" ht="30" x14ac:dyDescent="0.25">
      <c r="A282" s="31">
        <v>3</v>
      </c>
      <c r="B282" s="10"/>
      <c r="C282" s="11" t="str">
        <f>'Perpustakaan dan Kearsipan'!C10</f>
        <v>rasio perpustakaan persatuan penduduk</v>
      </c>
      <c r="D282" s="11">
        <f>'Perpustakaan dan Kearsipan'!D10</f>
        <v>0</v>
      </c>
      <c r="E282" s="11">
        <f>'Perpustakaan dan Kearsipan'!E10</f>
        <v>0</v>
      </c>
      <c r="F282" s="11">
        <f>'Perpustakaan dan Kearsipan'!F10</f>
        <v>0</v>
      </c>
      <c r="G282" s="11" t="e">
        <f>'Perpustakaan dan Kearsipan'!G10</f>
        <v>#DIV/0!</v>
      </c>
      <c r="H282" s="11">
        <f>'Perpustakaan dan Kearsipan'!H10</f>
        <v>0</v>
      </c>
      <c r="I282" s="11">
        <f>'Perpustakaan dan Kearsipan'!I10</f>
        <v>0</v>
      </c>
      <c r="J282" s="11" t="e">
        <f>'Perpustakaan dan Kearsipan'!J10</f>
        <v>#DIV/0!</v>
      </c>
      <c r="K282" s="11">
        <f>'Perpustakaan dan Kearsipan'!K10</f>
        <v>0</v>
      </c>
      <c r="L282" s="11">
        <f>'Perpustakaan dan Kearsipan'!L10</f>
        <v>0</v>
      </c>
      <c r="M282" s="11" t="e">
        <f>'Perpustakaan dan Kearsipan'!M10</f>
        <v>#DIV/0!</v>
      </c>
      <c r="N282" s="11">
        <f>'Perpustakaan dan Kearsipan'!N10</f>
        <v>0</v>
      </c>
      <c r="O282" s="11">
        <f>'Perpustakaan dan Kearsipan'!O10</f>
        <v>0</v>
      </c>
      <c r="P282" s="11" t="e">
        <f>'Perpustakaan dan Kearsipan'!P10</f>
        <v>#DIV/0!</v>
      </c>
      <c r="Q282" s="11">
        <f>'Perpustakaan dan Kearsipan'!Q10</f>
        <v>0</v>
      </c>
      <c r="R282" s="11">
        <f>'Perpustakaan dan Kearsipan'!R10</f>
        <v>0</v>
      </c>
      <c r="S282" s="11" t="e">
        <f>'Perpustakaan dan Kearsipan'!S10</f>
        <v>#DIV/0!</v>
      </c>
      <c r="T282" s="11">
        <f>'Perpustakaan dan Kearsipan'!T10</f>
        <v>0</v>
      </c>
      <c r="U282" s="11">
        <f>'Perpustakaan dan Kearsipan'!U10</f>
        <v>0</v>
      </c>
      <c r="V282" s="11" t="e">
        <f>'Perpustakaan dan Kearsipan'!V10</f>
        <v>#DIV/0!</v>
      </c>
      <c r="W282" s="11">
        <f>'Perpustakaan dan Kearsipan'!W10</f>
        <v>0</v>
      </c>
    </row>
    <row r="283" spans="1:23" ht="45" x14ac:dyDescent="0.25">
      <c r="A283" s="31">
        <v>4</v>
      </c>
      <c r="B283" s="10"/>
      <c r="C283" s="11" t="str">
        <f>'Perpustakaan dan Kearsipan'!C11</f>
        <v>jumlah rata-rata pengunjung perpustakaan/ tahun</v>
      </c>
      <c r="D283" s="11">
        <f>'Perpustakaan dan Kearsipan'!D11</f>
        <v>0</v>
      </c>
      <c r="E283" s="11">
        <f>'Perpustakaan dan Kearsipan'!E11</f>
        <v>0</v>
      </c>
      <c r="F283" s="11">
        <f>'Perpustakaan dan Kearsipan'!F11</f>
        <v>0</v>
      </c>
      <c r="G283" s="11" t="e">
        <f>'Perpustakaan dan Kearsipan'!G11</f>
        <v>#DIV/0!</v>
      </c>
      <c r="H283" s="11">
        <f>'Perpustakaan dan Kearsipan'!H11</f>
        <v>0</v>
      </c>
      <c r="I283" s="11">
        <f>'Perpustakaan dan Kearsipan'!I11</f>
        <v>0</v>
      </c>
      <c r="J283" s="11" t="e">
        <f>'Perpustakaan dan Kearsipan'!J11</f>
        <v>#DIV/0!</v>
      </c>
      <c r="K283" s="11">
        <f>'Perpustakaan dan Kearsipan'!K11</f>
        <v>0</v>
      </c>
      <c r="L283" s="11">
        <f>'Perpustakaan dan Kearsipan'!L11</f>
        <v>0</v>
      </c>
      <c r="M283" s="11" t="e">
        <f>'Perpustakaan dan Kearsipan'!M11</f>
        <v>#DIV/0!</v>
      </c>
      <c r="N283" s="11">
        <f>'Perpustakaan dan Kearsipan'!N11</f>
        <v>0</v>
      </c>
      <c r="O283" s="11">
        <f>'Perpustakaan dan Kearsipan'!O11</f>
        <v>0</v>
      </c>
      <c r="P283" s="11" t="e">
        <f>'Perpustakaan dan Kearsipan'!P11</f>
        <v>#DIV/0!</v>
      </c>
      <c r="Q283" s="11">
        <f>'Perpustakaan dan Kearsipan'!Q11</f>
        <v>0</v>
      </c>
      <c r="R283" s="11">
        <f>'Perpustakaan dan Kearsipan'!R11</f>
        <v>0</v>
      </c>
      <c r="S283" s="11" t="e">
        <f>'Perpustakaan dan Kearsipan'!S11</f>
        <v>#DIV/0!</v>
      </c>
      <c r="T283" s="11">
        <f>'Perpustakaan dan Kearsipan'!T11</f>
        <v>0</v>
      </c>
      <c r="U283" s="11">
        <f>'Perpustakaan dan Kearsipan'!U11</f>
        <v>0</v>
      </c>
      <c r="V283" s="11" t="e">
        <f>'Perpustakaan dan Kearsipan'!V11</f>
        <v>#DIV/0!</v>
      </c>
      <c r="W283" s="11">
        <f>'Perpustakaan dan Kearsipan'!W11</f>
        <v>0</v>
      </c>
    </row>
    <row r="284" spans="1:23" ht="30" x14ac:dyDescent="0.25">
      <c r="A284" s="31">
        <v>5</v>
      </c>
      <c r="B284" s="10"/>
      <c r="C284" s="11" t="str">
        <f>'Perpustakaan dan Kearsipan'!C12</f>
        <v xml:space="preserve">jumlah koleksi judul buku perpustakaan </v>
      </c>
      <c r="D284" s="11">
        <f>'Perpustakaan dan Kearsipan'!D12</f>
        <v>0</v>
      </c>
      <c r="E284" s="11">
        <f>'Perpustakaan dan Kearsipan'!E12</f>
        <v>0</v>
      </c>
      <c r="F284" s="11">
        <f>'Perpustakaan dan Kearsipan'!F12</f>
        <v>0</v>
      </c>
      <c r="G284" s="11" t="e">
        <f>'Perpustakaan dan Kearsipan'!G12</f>
        <v>#DIV/0!</v>
      </c>
      <c r="H284" s="11">
        <f>'Perpustakaan dan Kearsipan'!H12</f>
        <v>0</v>
      </c>
      <c r="I284" s="11">
        <f>'Perpustakaan dan Kearsipan'!I12</f>
        <v>0</v>
      </c>
      <c r="J284" s="11" t="e">
        <f>'Perpustakaan dan Kearsipan'!J12</f>
        <v>#DIV/0!</v>
      </c>
      <c r="K284" s="11">
        <f>'Perpustakaan dan Kearsipan'!K12</f>
        <v>0</v>
      </c>
      <c r="L284" s="11">
        <f>'Perpustakaan dan Kearsipan'!L12</f>
        <v>0</v>
      </c>
      <c r="M284" s="11" t="e">
        <f>'Perpustakaan dan Kearsipan'!M12</f>
        <v>#DIV/0!</v>
      </c>
      <c r="N284" s="11">
        <f>'Perpustakaan dan Kearsipan'!N12</f>
        <v>0</v>
      </c>
      <c r="O284" s="11">
        <f>'Perpustakaan dan Kearsipan'!O12</f>
        <v>0</v>
      </c>
      <c r="P284" s="11" t="e">
        <f>'Perpustakaan dan Kearsipan'!P12</f>
        <v>#DIV/0!</v>
      </c>
      <c r="Q284" s="11">
        <f>'Perpustakaan dan Kearsipan'!Q12</f>
        <v>0</v>
      </c>
      <c r="R284" s="11">
        <f>'Perpustakaan dan Kearsipan'!R12</f>
        <v>0</v>
      </c>
      <c r="S284" s="11" t="e">
        <f>'Perpustakaan dan Kearsipan'!S12</f>
        <v>#DIV/0!</v>
      </c>
      <c r="T284" s="11">
        <f>'Perpustakaan dan Kearsipan'!T12</f>
        <v>0</v>
      </c>
      <c r="U284" s="11">
        <f>'Perpustakaan dan Kearsipan'!U12</f>
        <v>0</v>
      </c>
      <c r="V284" s="11" t="e">
        <f>'Perpustakaan dan Kearsipan'!V12</f>
        <v>#DIV/0!</v>
      </c>
      <c r="W284" s="11">
        <f>'Perpustakaan dan Kearsipan'!W12</f>
        <v>0</v>
      </c>
    </row>
    <row r="285" spans="1:23" ht="60" x14ac:dyDescent="0.25">
      <c r="A285" s="31">
        <v>6</v>
      </c>
      <c r="B285" s="10"/>
      <c r="C285" s="11" t="str">
        <f>'Perpustakaan dan Kearsipan'!C13</f>
        <v>jumlah pustakawan, tenaga teknis dan penilaian yang memiliki sertifikat</v>
      </c>
      <c r="D285" s="11">
        <f>'Perpustakaan dan Kearsipan'!D13</f>
        <v>0</v>
      </c>
      <c r="E285" s="11">
        <f>'Perpustakaan dan Kearsipan'!E13</f>
        <v>0</v>
      </c>
      <c r="F285" s="11">
        <f>'Perpustakaan dan Kearsipan'!F13</f>
        <v>0</v>
      </c>
      <c r="G285" s="11" t="e">
        <f>'Perpustakaan dan Kearsipan'!G13</f>
        <v>#DIV/0!</v>
      </c>
      <c r="H285" s="11">
        <f>'Perpustakaan dan Kearsipan'!H13</f>
        <v>0</v>
      </c>
      <c r="I285" s="11">
        <f>'Perpustakaan dan Kearsipan'!I13</f>
        <v>0</v>
      </c>
      <c r="J285" s="11" t="e">
        <f>'Perpustakaan dan Kearsipan'!J13</f>
        <v>#DIV/0!</v>
      </c>
      <c r="K285" s="11">
        <f>'Perpustakaan dan Kearsipan'!K13</f>
        <v>0</v>
      </c>
      <c r="L285" s="11">
        <f>'Perpustakaan dan Kearsipan'!L13</f>
        <v>0</v>
      </c>
      <c r="M285" s="11" t="e">
        <f>'Perpustakaan dan Kearsipan'!M13</f>
        <v>#DIV/0!</v>
      </c>
      <c r="N285" s="11">
        <f>'Perpustakaan dan Kearsipan'!N13</f>
        <v>0</v>
      </c>
      <c r="O285" s="11">
        <f>'Perpustakaan dan Kearsipan'!O13</f>
        <v>0</v>
      </c>
      <c r="P285" s="11" t="e">
        <f>'Perpustakaan dan Kearsipan'!P13</f>
        <v>#DIV/0!</v>
      </c>
      <c r="Q285" s="11">
        <f>'Perpustakaan dan Kearsipan'!Q13</f>
        <v>0</v>
      </c>
      <c r="R285" s="11">
        <f>'Perpustakaan dan Kearsipan'!R13</f>
        <v>0</v>
      </c>
      <c r="S285" s="11" t="e">
        <f>'Perpustakaan dan Kearsipan'!S13</f>
        <v>#DIV/0!</v>
      </c>
      <c r="T285" s="11">
        <f>'Perpustakaan dan Kearsipan'!T13</f>
        <v>0</v>
      </c>
      <c r="U285" s="11">
        <f>'Perpustakaan dan Kearsipan'!U13</f>
        <v>0</v>
      </c>
      <c r="V285" s="11" t="e">
        <f>'Perpustakaan dan Kearsipan'!V13</f>
        <v>#DIV/0!</v>
      </c>
      <c r="W285" s="11">
        <f>'Perpustakaan dan Kearsipan'!W13</f>
        <v>0</v>
      </c>
    </row>
    <row r="286" spans="1:23" x14ac:dyDescent="0.25">
      <c r="A286" s="33"/>
      <c r="B286" s="6" t="s">
        <v>62</v>
      </c>
      <c r="C286" s="8" t="s">
        <v>63</v>
      </c>
      <c r="D286" s="4"/>
      <c r="E286" s="4"/>
      <c r="F286" s="4"/>
      <c r="G286" s="5" t="e">
        <f>AVERAGE(G287:G288)</f>
        <v>#DIV/0!</v>
      </c>
      <c r="H286" s="4"/>
      <c r="I286" s="4"/>
      <c r="J286" s="5" t="e">
        <f>AVERAGE(J287:J288)</f>
        <v>#DIV/0!</v>
      </c>
      <c r="K286" s="4"/>
      <c r="L286" s="4"/>
      <c r="M286" s="5" t="e">
        <f>AVERAGE(M287:M288)</f>
        <v>#DIV/0!</v>
      </c>
      <c r="N286" s="4"/>
      <c r="O286" s="4"/>
      <c r="P286" s="5" t="e">
        <f>AVERAGE(P287:P288)</f>
        <v>#DIV/0!</v>
      </c>
      <c r="Q286" s="4"/>
      <c r="R286" s="4"/>
      <c r="S286" s="5" t="e">
        <f>AVERAGE(S287:S288)</f>
        <v>#DIV/0!</v>
      </c>
      <c r="T286" s="4"/>
      <c r="U286" s="4"/>
      <c r="V286" s="5" t="e">
        <f>AVERAGE(V287:V288)</f>
        <v>#DIV/0!</v>
      </c>
      <c r="W286" s="4"/>
    </row>
    <row r="287" spans="1:23" ht="45" x14ac:dyDescent="0.25">
      <c r="A287" s="31">
        <v>1</v>
      </c>
      <c r="B287" s="10"/>
      <c r="C287" s="11" t="str">
        <f>'Perpustakaan dan Kearsipan'!C15</f>
        <v>Persentase perangkat Daerah yang mengelola arsip secara baku</v>
      </c>
      <c r="D287" s="11">
        <f>'Perpustakaan dan Kearsipan'!D15</f>
        <v>0</v>
      </c>
      <c r="E287" s="11">
        <f>'Perpustakaan dan Kearsipan'!E15</f>
        <v>0</v>
      </c>
      <c r="F287" s="11">
        <f>'Perpustakaan dan Kearsipan'!F15</f>
        <v>0</v>
      </c>
      <c r="G287" s="11" t="e">
        <f>'Perpustakaan dan Kearsipan'!G15</f>
        <v>#DIV/0!</v>
      </c>
      <c r="H287" s="11">
        <f>'Perpustakaan dan Kearsipan'!H15</f>
        <v>0</v>
      </c>
      <c r="I287" s="11">
        <f>'Perpustakaan dan Kearsipan'!I15</f>
        <v>0</v>
      </c>
      <c r="J287" s="11" t="e">
        <f>'Perpustakaan dan Kearsipan'!J15</f>
        <v>#DIV/0!</v>
      </c>
      <c r="K287" s="11">
        <f>'Perpustakaan dan Kearsipan'!K15</f>
        <v>0</v>
      </c>
      <c r="L287" s="11">
        <f>'Perpustakaan dan Kearsipan'!L15</f>
        <v>0</v>
      </c>
      <c r="M287" s="11" t="e">
        <f>'Perpustakaan dan Kearsipan'!M15</f>
        <v>#DIV/0!</v>
      </c>
      <c r="N287" s="11">
        <f>'Perpustakaan dan Kearsipan'!N15</f>
        <v>0</v>
      </c>
      <c r="O287" s="11">
        <f>'Perpustakaan dan Kearsipan'!O15</f>
        <v>0</v>
      </c>
      <c r="P287" s="11" t="e">
        <f>'Perpustakaan dan Kearsipan'!P15</f>
        <v>#DIV/0!</v>
      </c>
      <c r="Q287" s="11">
        <f>'Perpustakaan dan Kearsipan'!Q15</f>
        <v>0</v>
      </c>
      <c r="R287" s="11">
        <f>'Perpustakaan dan Kearsipan'!R15</f>
        <v>0</v>
      </c>
      <c r="S287" s="11" t="e">
        <f>'Perpustakaan dan Kearsipan'!S15</f>
        <v>#DIV/0!</v>
      </c>
      <c r="T287" s="11">
        <f>'Perpustakaan dan Kearsipan'!T15</f>
        <v>0</v>
      </c>
      <c r="U287" s="11">
        <f>'Perpustakaan dan Kearsipan'!U15</f>
        <v>0</v>
      </c>
      <c r="V287" s="11" t="e">
        <f>'Perpustakaan dan Kearsipan'!V15</f>
        <v>#DIV/0!</v>
      </c>
      <c r="W287" s="11">
        <f>'Perpustakaan dan Kearsipan'!W15</f>
        <v>0</v>
      </c>
    </row>
    <row r="288" spans="1:23" ht="30" x14ac:dyDescent="0.25">
      <c r="A288" s="31">
        <v>2</v>
      </c>
      <c r="B288" s="10"/>
      <c r="C288" s="11" t="str">
        <f>'Perpustakaan dan Kearsipan'!C16</f>
        <v>Peningkatan SDM pengelola kearsipan</v>
      </c>
      <c r="D288" s="11">
        <f>'Perpustakaan dan Kearsipan'!D16</f>
        <v>0</v>
      </c>
      <c r="E288" s="11">
        <f>'Perpustakaan dan Kearsipan'!E16</f>
        <v>0</v>
      </c>
      <c r="F288" s="11">
        <f>'Perpustakaan dan Kearsipan'!F16</f>
        <v>0</v>
      </c>
      <c r="G288" s="11" t="e">
        <f>'Perpustakaan dan Kearsipan'!G16</f>
        <v>#DIV/0!</v>
      </c>
      <c r="H288" s="11">
        <f>'Perpustakaan dan Kearsipan'!H16</f>
        <v>0</v>
      </c>
      <c r="I288" s="11">
        <f>'Perpustakaan dan Kearsipan'!I16</f>
        <v>0</v>
      </c>
      <c r="J288" s="11" t="e">
        <f>'Perpustakaan dan Kearsipan'!J16</f>
        <v>#DIV/0!</v>
      </c>
      <c r="K288" s="11">
        <f>'Perpustakaan dan Kearsipan'!K16</f>
        <v>0</v>
      </c>
      <c r="L288" s="11">
        <f>'Perpustakaan dan Kearsipan'!L16</f>
        <v>0</v>
      </c>
      <c r="M288" s="11" t="e">
        <f>'Perpustakaan dan Kearsipan'!M16</f>
        <v>#DIV/0!</v>
      </c>
      <c r="N288" s="11">
        <f>'Perpustakaan dan Kearsipan'!N16</f>
        <v>0</v>
      </c>
      <c r="O288" s="11">
        <f>'Perpustakaan dan Kearsipan'!O16</f>
        <v>0</v>
      </c>
      <c r="P288" s="11" t="e">
        <f>'Perpustakaan dan Kearsipan'!P16</f>
        <v>#DIV/0!</v>
      </c>
      <c r="Q288" s="11">
        <f>'Perpustakaan dan Kearsipan'!Q16</f>
        <v>0</v>
      </c>
      <c r="R288" s="11">
        <f>'Perpustakaan dan Kearsipan'!R16</f>
        <v>0</v>
      </c>
      <c r="S288" s="11" t="e">
        <f>'Perpustakaan dan Kearsipan'!S16</f>
        <v>#DIV/0!</v>
      </c>
      <c r="T288" s="11">
        <f>'Perpustakaan dan Kearsipan'!T16</f>
        <v>0</v>
      </c>
      <c r="U288" s="11">
        <f>'Perpustakaan dan Kearsipan'!U16</f>
        <v>0</v>
      </c>
      <c r="V288" s="11" t="e">
        <f>'Perpustakaan dan Kearsipan'!V16</f>
        <v>#DIV/0!</v>
      </c>
      <c r="W288" s="11">
        <f>'Perpustakaan dan Kearsipan'!W16</f>
        <v>0</v>
      </c>
    </row>
    <row r="289" spans="1:23" x14ac:dyDescent="0.25">
      <c r="A289" s="33">
        <v>3</v>
      </c>
      <c r="B289" s="9" t="s">
        <v>64</v>
      </c>
      <c r="C289" s="8"/>
      <c r="D289" s="4"/>
      <c r="E289" s="4"/>
      <c r="F289" s="4"/>
      <c r="G289" s="5" t="e">
        <f>AVERAGE(G290,G294,G301,G305,G309,G312,G314,G316)</f>
        <v>#DIV/0!</v>
      </c>
      <c r="H289" s="4"/>
      <c r="I289" s="4"/>
      <c r="J289" s="5" t="e">
        <f>AVERAGE(J290,J294,J301,J305,J309,J312,J314,J316)</f>
        <v>#DIV/0!</v>
      </c>
      <c r="K289" s="4"/>
      <c r="L289" s="4"/>
      <c r="M289" s="5" t="e">
        <f>AVERAGE(M290,M294,M301,M305,M309,M312,M314,M316)</f>
        <v>#DIV/0!</v>
      </c>
      <c r="N289" s="4"/>
      <c r="O289" s="4"/>
      <c r="P289" s="5" t="e">
        <f>AVERAGE(P290,P294,P301,P305,P309,P312,P314,P316)</f>
        <v>#DIV/0!</v>
      </c>
      <c r="Q289" s="4"/>
      <c r="R289" s="4"/>
      <c r="S289" s="5" t="e">
        <f>AVERAGE(S290,S294,S301,S305,S309,S312,S314,S316)</f>
        <v>#DIV/0!</v>
      </c>
      <c r="T289" s="4"/>
      <c r="U289" s="4"/>
      <c r="V289" s="5" t="e">
        <f>AVERAGE(V290,V294,V301,V305,V309,V312,V314,V316)</f>
        <v>#DIV/0!</v>
      </c>
      <c r="W289" s="4"/>
    </row>
    <row r="290" spans="1:23" x14ac:dyDescent="0.25">
      <c r="A290" s="33"/>
      <c r="B290" s="6" t="s">
        <v>16</v>
      </c>
      <c r="C290" s="8" t="s">
        <v>65</v>
      </c>
      <c r="D290" s="4"/>
      <c r="E290" s="4"/>
      <c r="F290" s="4"/>
      <c r="G290" s="5" t="e">
        <f>AVERAGE(G291:G293)</f>
        <v>#DIV/0!</v>
      </c>
      <c r="H290" s="4"/>
      <c r="I290" s="4"/>
      <c r="J290" s="5" t="e">
        <f>AVERAGE(J291:J293)</f>
        <v>#DIV/0!</v>
      </c>
      <c r="K290" s="4"/>
      <c r="L290" s="4"/>
      <c r="M290" s="5" t="e">
        <f>AVERAGE(M291:M293)</f>
        <v>#DIV/0!</v>
      </c>
      <c r="N290" s="4"/>
      <c r="O290" s="4"/>
      <c r="P290" s="5" t="e">
        <f>AVERAGE(P291:P293)</f>
        <v>#DIV/0!</v>
      </c>
      <c r="Q290" s="4"/>
      <c r="R290" s="4"/>
      <c r="S290" s="5" t="e">
        <f>AVERAGE(S291:S293)</f>
        <v>#DIV/0!</v>
      </c>
      <c r="T290" s="4"/>
      <c r="U290" s="4"/>
      <c r="V290" s="5" t="e">
        <f>AVERAGE(V291:V293)</f>
        <v>#DIV/0!</v>
      </c>
      <c r="W290" s="4"/>
    </row>
    <row r="291" spans="1:23" x14ac:dyDescent="0.25">
      <c r="A291" s="31">
        <v>1</v>
      </c>
      <c r="B291" s="10"/>
      <c r="C291" s="11" t="str">
        <f>Pariwisata!C8</f>
        <v>Kunjungan wisata</v>
      </c>
      <c r="D291" s="11">
        <f>Pariwisata!D8</f>
        <v>0</v>
      </c>
      <c r="E291" s="11">
        <f>Pariwisata!E8</f>
        <v>0</v>
      </c>
      <c r="F291" s="11">
        <f>Pariwisata!F8</f>
        <v>0</v>
      </c>
      <c r="G291" s="11" t="e">
        <f>Pariwisata!G8</f>
        <v>#DIV/0!</v>
      </c>
      <c r="H291" s="11">
        <f>Pariwisata!H8</f>
        <v>0</v>
      </c>
      <c r="I291" s="11">
        <f>Pariwisata!I8</f>
        <v>0</v>
      </c>
      <c r="J291" s="11" t="e">
        <f>Pariwisata!J8</f>
        <v>#DIV/0!</v>
      </c>
      <c r="K291" s="11">
        <f>Pariwisata!K8</f>
        <v>0</v>
      </c>
      <c r="L291" s="11">
        <f>Pariwisata!L8</f>
        <v>0</v>
      </c>
      <c r="M291" s="11" t="e">
        <f>Pariwisata!M8</f>
        <v>#DIV/0!</v>
      </c>
      <c r="N291" s="11">
        <f>Pariwisata!N8</f>
        <v>0</v>
      </c>
      <c r="O291" s="11">
        <f>Pariwisata!O8</f>
        <v>0</v>
      </c>
      <c r="P291" s="11" t="e">
        <f>Pariwisata!P8</f>
        <v>#DIV/0!</v>
      </c>
      <c r="Q291" s="11">
        <f>Pariwisata!Q8</f>
        <v>0</v>
      </c>
      <c r="R291" s="11">
        <f>Pariwisata!R8</f>
        <v>0</v>
      </c>
      <c r="S291" s="11" t="e">
        <f>Pariwisata!S8</f>
        <v>#DIV/0!</v>
      </c>
      <c r="T291" s="11">
        <f>Pariwisata!T8</f>
        <v>0</v>
      </c>
      <c r="U291" s="11">
        <f>Pariwisata!U8</f>
        <v>0</v>
      </c>
      <c r="V291" s="11" t="e">
        <f>Pariwisata!V8</f>
        <v>#DIV/0!</v>
      </c>
      <c r="W291" s="11">
        <f>Pariwisata!W8</f>
        <v>0</v>
      </c>
    </row>
    <row r="292" spans="1:23" x14ac:dyDescent="0.25">
      <c r="A292" s="31">
        <v>2</v>
      </c>
      <c r="B292" s="10"/>
      <c r="C292" s="11" t="str">
        <f>Pariwisata!C9</f>
        <v>Lama kunjungan Wisata</v>
      </c>
      <c r="D292" s="11">
        <f>Pariwisata!D9</f>
        <v>0</v>
      </c>
      <c r="E292" s="11">
        <f>Pariwisata!E9</f>
        <v>0</v>
      </c>
      <c r="F292" s="11">
        <f>Pariwisata!F9</f>
        <v>0</v>
      </c>
      <c r="G292" s="11" t="e">
        <f>Pariwisata!G9</f>
        <v>#DIV/0!</v>
      </c>
      <c r="H292" s="11">
        <f>Pariwisata!H9</f>
        <v>0</v>
      </c>
      <c r="I292" s="11">
        <f>Pariwisata!I9</f>
        <v>0</v>
      </c>
      <c r="J292" s="11" t="e">
        <f>Pariwisata!J9</f>
        <v>#DIV/0!</v>
      </c>
      <c r="K292" s="11">
        <f>Pariwisata!K9</f>
        <v>0</v>
      </c>
      <c r="L292" s="11">
        <f>Pariwisata!L9</f>
        <v>0</v>
      </c>
      <c r="M292" s="11" t="e">
        <f>Pariwisata!M9</f>
        <v>#DIV/0!</v>
      </c>
      <c r="N292" s="11">
        <f>Pariwisata!N9</f>
        <v>0</v>
      </c>
      <c r="O292" s="11">
        <f>Pariwisata!O9</f>
        <v>0</v>
      </c>
      <c r="P292" s="11" t="e">
        <f>Pariwisata!P9</f>
        <v>#DIV/0!</v>
      </c>
      <c r="Q292" s="11">
        <f>Pariwisata!Q9</f>
        <v>0</v>
      </c>
      <c r="R292" s="11">
        <f>Pariwisata!R9</f>
        <v>0</v>
      </c>
      <c r="S292" s="11" t="e">
        <f>Pariwisata!S9</f>
        <v>#DIV/0!</v>
      </c>
      <c r="T292" s="11">
        <f>Pariwisata!T9</f>
        <v>0</v>
      </c>
      <c r="U292" s="11">
        <f>Pariwisata!U9</f>
        <v>0</v>
      </c>
      <c r="V292" s="11" t="e">
        <f>Pariwisata!V9</f>
        <v>#DIV/0!</v>
      </c>
      <c r="W292" s="11">
        <f>Pariwisata!W9</f>
        <v>0</v>
      </c>
    </row>
    <row r="293" spans="1:23" x14ac:dyDescent="0.25">
      <c r="A293" s="31">
        <v>3</v>
      </c>
      <c r="B293" s="10"/>
      <c r="C293" s="11" t="str">
        <f>Pariwisata!C10</f>
        <v>PAD sektor Pariwisata</v>
      </c>
      <c r="D293" s="11">
        <f>Pariwisata!D10</f>
        <v>0</v>
      </c>
      <c r="E293" s="11">
        <f>Pariwisata!E10</f>
        <v>0</v>
      </c>
      <c r="F293" s="11">
        <f>Pariwisata!F10</f>
        <v>0</v>
      </c>
      <c r="G293" s="11" t="e">
        <f>Pariwisata!G10</f>
        <v>#DIV/0!</v>
      </c>
      <c r="H293" s="11">
        <f>Pariwisata!H10</f>
        <v>0</v>
      </c>
      <c r="I293" s="11">
        <f>Pariwisata!I10</f>
        <v>0</v>
      </c>
      <c r="J293" s="11" t="e">
        <f>Pariwisata!J10</f>
        <v>#DIV/0!</v>
      </c>
      <c r="K293" s="11">
        <f>Pariwisata!K10</f>
        <v>0</v>
      </c>
      <c r="L293" s="11">
        <f>Pariwisata!L10</f>
        <v>0</v>
      </c>
      <c r="M293" s="11" t="e">
        <f>Pariwisata!M10</f>
        <v>#DIV/0!</v>
      </c>
      <c r="N293" s="11">
        <f>Pariwisata!N10</f>
        <v>0</v>
      </c>
      <c r="O293" s="11">
        <f>Pariwisata!O10</f>
        <v>0</v>
      </c>
      <c r="P293" s="11" t="e">
        <f>Pariwisata!P10</f>
        <v>#DIV/0!</v>
      </c>
      <c r="Q293" s="11">
        <f>Pariwisata!Q10</f>
        <v>0</v>
      </c>
      <c r="R293" s="11">
        <f>Pariwisata!R10</f>
        <v>0</v>
      </c>
      <c r="S293" s="11" t="e">
        <f>Pariwisata!S10</f>
        <v>#DIV/0!</v>
      </c>
      <c r="T293" s="11">
        <f>Pariwisata!T10</f>
        <v>0</v>
      </c>
      <c r="U293" s="11">
        <f>Pariwisata!U10</f>
        <v>0</v>
      </c>
      <c r="V293" s="11" t="e">
        <f>Pariwisata!V10</f>
        <v>#DIV/0!</v>
      </c>
      <c r="W293" s="11">
        <f>Pariwisata!W10</f>
        <v>0</v>
      </c>
    </row>
    <row r="294" spans="1:23" x14ac:dyDescent="0.25">
      <c r="A294" s="33"/>
      <c r="B294" s="6" t="s">
        <v>17</v>
      </c>
      <c r="C294" s="8" t="s">
        <v>66</v>
      </c>
      <c r="D294" s="4"/>
      <c r="E294" s="4"/>
      <c r="F294" s="4"/>
      <c r="G294" s="5" t="e">
        <f>AVERAGE(G295:G300)</f>
        <v>#DIV/0!</v>
      </c>
      <c r="H294" s="4"/>
      <c r="I294" s="4"/>
      <c r="J294" s="5" t="e">
        <f>AVERAGE(J295:J300)</f>
        <v>#DIV/0!</v>
      </c>
      <c r="K294" s="4"/>
      <c r="L294" s="4"/>
      <c r="M294" s="5" t="e">
        <f>AVERAGE(M295:M300)</f>
        <v>#DIV/0!</v>
      </c>
      <c r="N294" s="4"/>
      <c r="O294" s="4"/>
      <c r="P294" s="5" t="e">
        <f>AVERAGE(P295:P300)</f>
        <v>#DIV/0!</v>
      </c>
      <c r="Q294" s="4"/>
      <c r="R294" s="4"/>
      <c r="S294" s="5" t="e">
        <f>AVERAGE(S295:S300)</f>
        <v>#DIV/0!</v>
      </c>
      <c r="T294" s="4"/>
      <c r="U294" s="4"/>
      <c r="V294" s="5" t="e">
        <f>AVERAGE(V295:V300)</f>
        <v>#DIV/0!</v>
      </c>
      <c r="W294" s="4"/>
    </row>
    <row r="295" spans="1:23" ht="45" x14ac:dyDescent="0.25">
      <c r="A295" s="31">
        <v>1</v>
      </c>
      <c r="B295" s="10"/>
      <c r="C295" s="11" t="str">
        <f>Pertanian!C8</f>
        <v>Kontribusi sektor pertanian / perkebunan terhadap PDRB</v>
      </c>
      <c r="D295" s="11">
        <f>Pertanian!D8</f>
        <v>0</v>
      </c>
      <c r="E295" s="11">
        <f>Pertanian!E8</f>
        <v>0</v>
      </c>
      <c r="F295" s="11">
        <f>Pertanian!F8</f>
        <v>0</v>
      </c>
      <c r="G295" s="11" t="e">
        <f>Pertanian!G8</f>
        <v>#DIV/0!</v>
      </c>
      <c r="H295" s="11">
        <f>Pertanian!H8</f>
        <v>0</v>
      </c>
      <c r="I295" s="11">
        <f>Pertanian!I8</f>
        <v>0</v>
      </c>
      <c r="J295" s="11" t="e">
        <f>Pertanian!J8</f>
        <v>#DIV/0!</v>
      </c>
      <c r="K295" s="11">
        <f>Pertanian!K8</f>
        <v>0</v>
      </c>
      <c r="L295" s="11">
        <f>Pertanian!L8</f>
        <v>0</v>
      </c>
      <c r="M295" s="11" t="e">
        <f>Pertanian!M8</f>
        <v>#DIV/0!</v>
      </c>
      <c r="N295" s="11">
        <f>Pertanian!N8</f>
        <v>0</v>
      </c>
      <c r="O295" s="11">
        <f>Pertanian!O8</f>
        <v>0</v>
      </c>
      <c r="P295" s="11" t="e">
        <f>Pertanian!P8</f>
        <v>#DIV/0!</v>
      </c>
      <c r="Q295" s="11">
        <f>Pertanian!Q8</f>
        <v>0</v>
      </c>
      <c r="R295" s="11">
        <f>Pertanian!R8</f>
        <v>0</v>
      </c>
      <c r="S295" s="11" t="e">
        <f>Pertanian!S8</f>
        <v>#DIV/0!</v>
      </c>
      <c r="T295" s="11">
        <f>Pertanian!T8</f>
        <v>0</v>
      </c>
      <c r="U295" s="11">
        <f>Pertanian!U8</f>
        <v>0</v>
      </c>
      <c r="V295" s="11" t="e">
        <f>Pertanian!V8</f>
        <v>#DIV/0!</v>
      </c>
      <c r="W295" s="11">
        <f>Pertanian!W8</f>
        <v>0</v>
      </c>
    </row>
    <row r="296" spans="1:23" ht="45" x14ac:dyDescent="0.25">
      <c r="A296" s="31">
        <v>2</v>
      </c>
      <c r="B296" s="10"/>
      <c r="C296" s="11" t="str">
        <f>Pertanian!C9</f>
        <v>Kontribusi sektor pertanian (palawija) terhadap PDRB</v>
      </c>
      <c r="D296" s="11">
        <f>Pertanian!D9</f>
        <v>0</v>
      </c>
      <c r="E296" s="11">
        <f>Pertanian!E9</f>
        <v>0</v>
      </c>
      <c r="F296" s="11">
        <f>Pertanian!F9</f>
        <v>0</v>
      </c>
      <c r="G296" s="11" t="e">
        <f>Pertanian!G9</f>
        <v>#DIV/0!</v>
      </c>
      <c r="H296" s="11">
        <f>Pertanian!H9</f>
        <v>0</v>
      </c>
      <c r="I296" s="11">
        <f>Pertanian!I9</f>
        <v>0</v>
      </c>
      <c r="J296" s="11" t="e">
        <f>Pertanian!J9</f>
        <v>#DIV/0!</v>
      </c>
      <c r="K296" s="11">
        <f>Pertanian!K9</f>
        <v>0</v>
      </c>
      <c r="L296" s="11">
        <f>Pertanian!L9</f>
        <v>0</v>
      </c>
      <c r="M296" s="11" t="e">
        <f>Pertanian!M9</f>
        <v>#DIV/0!</v>
      </c>
      <c r="N296" s="11">
        <f>Pertanian!N9</f>
        <v>0</v>
      </c>
      <c r="O296" s="11">
        <f>Pertanian!O9</f>
        <v>0</v>
      </c>
      <c r="P296" s="11" t="e">
        <f>Pertanian!P9</f>
        <v>#DIV/0!</v>
      </c>
      <c r="Q296" s="11">
        <f>Pertanian!Q9</f>
        <v>0</v>
      </c>
      <c r="R296" s="11">
        <f>Pertanian!R9</f>
        <v>0</v>
      </c>
      <c r="S296" s="11" t="e">
        <f>Pertanian!S9</f>
        <v>#DIV/0!</v>
      </c>
      <c r="T296" s="11">
        <f>Pertanian!T9</f>
        <v>0</v>
      </c>
      <c r="U296" s="11">
        <f>Pertanian!U9</f>
        <v>0</v>
      </c>
      <c r="V296" s="11" t="e">
        <f>Pertanian!V9</f>
        <v>#DIV/0!</v>
      </c>
      <c r="W296" s="11">
        <f>Pertanian!W9</f>
        <v>0</v>
      </c>
    </row>
    <row r="297" spans="1:23" ht="45" x14ac:dyDescent="0.25">
      <c r="A297" s="31">
        <v>3</v>
      </c>
      <c r="B297" s="10"/>
      <c r="C297" s="11" t="str">
        <f>Pertanian!C10</f>
        <v>Kontribusi sektor perkebunan (tanaman keras) terhadap PDRB</v>
      </c>
      <c r="D297" s="11">
        <f>Pertanian!D10</f>
        <v>0</v>
      </c>
      <c r="E297" s="11">
        <f>Pertanian!E10</f>
        <v>0</v>
      </c>
      <c r="F297" s="11">
        <f>Pertanian!F10</f>
        <v>0</v>
      </c>
      <c r="G297" s="11" t="e">
        <f>Pertanian!G10</f>
        <v>#DIV/0!</v>
      </c>
      <c r="H297" s="11">
        <f>Pertanian!H10</f>
        <v>0</v>
      </c>
      <c r="I297" s="11">
        <f>Pertanian!I10</f>
        <v>0</v>
      </c>
      <c r="J297" s="11" t="e">
        <f>Pertanian!J10</f>
        <v>#DIV/0!</v>
      </c>
      <c r="K297" s="11">
        <f>Pertanian!K10</f>
        <v>0</v>
      </c>
      <c r="L297" s="11">
        <f>Pertanian!L10</f>
        <v>0</v>
      </c>
      <c r="M297" s="11" t="e">
        <f>Pertanian!M10</f>
        <v>#DIV/0!</v>
      </c>
      <c r="N297" s="11">
        <f>Pertanian!N10</f>
        <v>0</v>
      </c>
      <c r="O297" s="11">
        <f>Pertanian!O10</f>
        <v>0</v>
      </c>
      <c r="P297" s="11" t="e">
        <f>Pertanian!P10</f>
        <v>#DIV/0!</v>
      </c>
      <c r="Q297" s="11">
        <f>Pertanian!Q10</f>
        <v>0</v>
      </c>
      <c r="R297" s="11">
        <f>Pertanian!R10</f>
        <v>0</v>
      </c>
      <c r="S297" s="11" t="e">
        <f>Pertanian!S10</f>
        <v>#DIV/0!</v>
      </c>
      <c r="T297" s="11">
        <f>Pertanian!T10</f>
        <v>0</v>
      </c>
      <c r="U297" s="11">
        <f>Pertanian!U10</f>
        <v>0</v>
      </c>
      <c r="V297" s="11" t="e">
        <f>Pertanian!V10</f>
        <v>#DIV/0!</v>
      </c>
      <c r="W297" s="11">
        <f>Pertanian!W10</f>
        <v>0</v>
      </c>
    </row>
    <row r="298" spans="1:23" ht="45" x14ac:dyDescent="0.25">
      <c r="A298" s="31">
        <v>4</v>
      </c>
      <c r="B298" s="10"/>
      <c r="C298" s="11" t="str">
        <f>Pertanian!C11</f>
        <v>Kontribusi Produksi kelompok petani terhadap PDRB</v>
      </c>
      <c r="D298" s="11">
        <f>Pertanian!D11</f>
        <v>0</v>
      </c>
      <c r="E298" s="11">
        <f>Pertanian!E11</f>
        <v>0</v>
      </c>
      <c r="F298" s="11">
        <f>Pertanian!F11</f>
        <v>0</v>
      </c>
      <c r="G298" s="11" t="e">
        <f>Pertanian!G11</f>
        <v>#DIV/0!</v>
      </c>
      <c r="H298" s="11">
        <f>Pertanian!H11</f>
        <v>0</v>
      </c>
      <c r="I298" s="11">
        <f>Pertanian!I11</f>
        <v>0</v>
      </c>
      <c r="J298" s="11" t="e">
        <f>Pertanian!J11</f>
        <v>#DIV/0!</v>
      </c>
      <c r="K298" s="11">
        <f>Pertanian!K11</f>
        <v>0</v>
      </c>
      <c r="L298" s="11">
        <f>Pertanian!L11</f>
        <v>0</v>
      </c>
      <c r="M298" s="11" t="e">
        <f>Pertanian!M11</f>
        <v>#DIV/0!</v>
      </c>
      <c r="N298" s="11">
        <f>Pertanian!N11</f>
        <v>0</v>
      </c>
      <c r="O298" s="11">
        <f>Pertanian!O11</f>
        <v>0</v>
      </c>
      <c r="P298" s="11" t="e">
        <f>Pertanian!P11</f>
        <v>#DIV/0!</v>
      </c>
      <c r="Q298" s="11">
        <f>Pertanian!Q11</f>
        <v>0</v>
      </c>
      <c r="R298" s="11">
        <f>Pertanian!R11</f>
        <v>0</v>
      </c>
      <c r="S298" s="11" t="e">
        <f>Pertanian!S11</f>
        <v>#DIV/0!</v>
      </c>
      <c r="T298" s="11">
        <f>Pertanian!T11</f>
        <v>0</v>
      </c>
      <c r="U298" s="11">
        <f>Pertanian!U11</f>
        <v>0</v>
      </c>
      <c r="V298" s="11" t="e">
        <f>Pertanian!V11</f>
        <v>#DIV/0!</v>
      </c>
      <c r="W298" s="11">
        <f>Pertanian!W11</f>
        <v>0</v>
      </c>
    </row>
    <row r="299" spans="1:23" ht="45" x14ac:dyDescent="0.25">
      <c r="A299" s="31">
        <v>5</v>
      </c>
      <c r="B299" s="10"/>
      <c r="C299" s="11" t="str">
        <f>Pertanian!C12</f>
        <v>Produktifitas padi atau bahan pangan utama lokal lainnya per hektar</v>
      </c>
      <c r="D299" s="11">
        <f>Pertanian!D12</f>
        <v>0</v>
      </c>
      <c r="E299" s="11">
        <f>Pertanian!E12</f>
        <v>0</v>
      </c>
      <c r="F299" s="11">
        <f>Pertanian!F12</f>
        <v>0</v>
      </c>
      <c r="G299" s="11" t="e">
        <f>Pertanian!G12</f>
        <v>#DIV/0!</v>
      </c>
      <c r="H299" s="11">
        <f>Pertanian!H12</f>
        <v>0</v>
      </c>
      <c r="I299" s="11">
        <f>Pertanian!I12</f>
        <v>0</v>
      </c>
      <c r="J299" s="11" t="e">
        <f>Pertanian!J12</f>
        <v>#DIV/0!</v>
      </c>
      <c r="K299" s="11">
        <f>Pertanian!K12</f>
        <v>0</v>
      </c>
      <c r="L299" s="11">
        <f>Pertanian!L12</f>
        <v>0</v>
      </c>
      <c r="M299" s="11" t="e">
        <f>Pertanian!M12</f>
        <v>#DIV/0!</v>
      </c>
      <c r="N299" s="11">
        <f>Pertanian!N12</f>
        <v>0</v>
      </c>
      <c r="O299" s="11">
        <f>Pertanian!O12</f>
        <v>0</v>
      </c>
      <c r="P299" s="11" t="e">
        <f>Pertanian!P12</f>
        <v>#DIV/0!</v>
      </c>
      <c r="Q299" s="11">
        <f>Pertanian!Q12</f>
        <v>0</v>
      </c>
      <c r="R299" s="11">
        <f>Pertanian!R12</f>
        <v>0</v>
      </c>
      <c r="S299" s="11" t="e">
        <f>Pertanian!S12</f>
        <v>#DIV/0!</v>
      </c>
      <c r="T299" s="11">
        <f>Pertanian!T12</f>
        <v>0</v>
      </c>
      <c r="U299" s="11">
        <f>Pertanian!U12</f>
        <v>0</v>
      </c>
      <c r="V299" s="11" t="e">
        <f>Pertanian!V12</f>
        <v>#DIV/0!</v>
      </c>
      <c r="W299" s="11">
        <f>Pertanian!W12</f>
        <v>0</v>
      </c>
    </row>
    <row r="300" spans="1:23" ht="30" x14ac:dyDescent="0.25">
      <c r="A300" s="31">
        <v>6</v>
      </c>
      <c r="B300" s="10"/>
      <c r="C300" s="11" t="str">
        <f>Pertanian!C13</f>
        <v>Cakupan bina kelompok petani</v>
      </c>
      <c r="D300" s="11">
        <f>Pertanian!D13</f>
        <v>0</v>
      </c>
      <c r="E300" s="11">
        <f>Pertanian!E13</f>
        <v>0</v>
      </c>
      <c r="F300" s="11">
        <f>Pertanian!F13</f>
        <v>0</v>
      </c>
      <c r="G300" s="11" t="e">
        <f>Pertanian!G13</f>
        <v>#DIV/0!</v>
      </c>
      <c r="H300" s="11">
        <f>Pertanian!H13</f>
        <v>0</v>
      </c>
      <c r="I300" s="11">
        <f>Pertanian!I13</f>
        <v>0</v>
      </c>
      <c r="J300" s="11" t="e">
        <f>Pertanian!J13</f>
        <v>#DIV/0!</v>
      </c>
      <c r="K300" s="11">
        <f>Pertanian!K13</f>
        <v>0</v>
      </c>
      <c r="L300" s="11">
        <f>Pertanian!L13</f>
        <v>0</v>
      </c>
      <c r="M300" s="11" t="e">
        <f>Pertanian!M13</f>
        <v>#DIV/0!</v>
      </c>
      <c r="N300" s="11">
        <f>Pertanian!N13</f>
        <v>0</v>
      </c>
      <c r="O300" s="11">
        <f>Pertanian!O13</f>
        <v>0</v>
      </c>
      <c r="P300" s="11" t="e">
        <f>Pertanian!P13</f>
        <v>#DIV/0!</v>
      </c>
      <c r="Q300" s="11">
        <f>Pertanian!Q13</f>
        <v>0</v>
      </c>
      <c r="R300" s="11">
        <f>Pertanian!R13</f>
        <v>0</v>
      </c>
      <c r="S300" s="11" t="e">
        <f>Pertanian!S13</f>
        <v>#DIV/0!</v>
      </c>
      <c r="T300" s="11">
        <f>Pertanian!T13</f>
        <v>0</v>
      </c>
      <c r="U300" s="11">
        <f>Pertanian!U13</f>
        <v>0</v>
      </c>
      <c r="V300" s="11" t="e">
        <f>Pertanian!V13</f>
        <v>#DIV/0!</v>
      </c>
      <c r="W300" s="11">
        <f>Pertanian!W13</f>
        <v>0</v>
      </c>
    </row>
    <row r="301" spans="1:23" x14ac:dyDescent="0.25">
      <c r="A301" s="33"/>
      <c r="B301" s="6" t="s">
        <v>19</v>
      </c>
      <c r="C301" s="8" t="s">
        <v>67</v>
      </c>
      <c r="D301" s="4"/>
      <c r="E301" s="4"/>
      <c r="F301" s="4"/>
      <c r="G301" s="5" t="e">
        <f>AVERAGE(G302:G304)</f>
        <v>#DIV/0!</v>
      </c>
      <c r="H301" s="4"/>
      <c r="I301" s="4"/>
      <c r="J301" s="5" t="e">
        <f>AVERAGE(J302:J304)</f>
        <v>#DIV/0!</v>
      </c>
      <c r="K301" s="4"/>
      <c r="L301" s="4"/>
      <c r="M301" s="5" t="e">
        <f>AVERAGE(M302:M304)</f>
        <v>#DIV/0!</v>
      </c>
      <c r="N301" s="4"/>
      <c r="O301" s="4"/>
      <c r="P301" s="5" t="e">
        <f>AVERAGE(P302:P304)</f>
        <v>#DIV/0!</v>
      </c>
      <c r="Q301" s="4"/>
      <c r="R301" s="4"/>
      <c r="S301" s="5" t="e">
        <f>AVERAGE(S302:S304)</f>
        <v>#DIV/0!</v>
      </c>
      <c r="T301" s="4"/>
      <c r="U301" s="4"/>
      <c r="V301" s="5" t="e">
        <f>AVERAGE(V302:V304)</f>
        <v>#DIV/0!</v>
      </c>
      <c r="W301" s="4"/>
    </row>
    <row r="302" spans="1:23" ht="30" x14ac:dyDescent="0.25">
      <c r="A302" s="31">
        <v>1</v>
      </c>
      <c r="B302" s="10"/>
      <c r="C302" s="11" t="str">
        <f>Kehutanan!C8</f>
        <v>Rehibilitasi hutan dan lahan kritis</v>
      </c>
      <c r="D302" s="11">
        <f>Kehutanan!D8</f>
        <v>0</v>
      </c>
      <c r="E302" s="11">
        <f>Kehutanan!E8</f>
        <v>0</v>
      </c>
      <c r="F302" s="11">
        <f>Kehutanan!F8</f>
        <v>0</v>
      </c>
      <c r="G302" s="11" t="e">
        <f>Kehutanan!G8</f>
        <v>#DIV/0!</v>
      </c>
      <c r="H302" s="11">
        <f>Kehutanan!H8</f>
        <v>0</v>
      </c>
      <c r="I302" s="11">
        <f>Kehutanan!I8</f>
        <v>0</v>
      </c>
      <c r="J302" s="11" t="e">
        <f>Kehutanan!J8</f>
        <v>#DIV/0!</v>
      </c>
      <c r="K302" s="11">
        <f>Kehutanan!K8</f>
        <v>0</v>
      </c>
      <c r="L302" s="11">
        <f>Kehutanan!L8</f>
        <v>0</v>
      </c>
      <c r="M302" s="11" t="e">
        <f>Kehutanan!M8</f>
        <v>#DIV/0!</v>
      </c>
      <c r="N302" s="11">
        <f>Kehutanan!N8</f>
        <v>0</v>
      </c>
      <c r="O302" s="11">
        <f>Kehutanan!O8</f>
        <v>0</v>
      </c>
      <c r="P302" s="11" t="e">
        <f>Kehutanan!P8</f>
        <v>#DIV/0!</v>
      </c>
      <c r="Q302" s="11">
        <f>Kehutanan!Q8</f>
        <v>0</v>
      </c>
      <c r="R302" s="11">
        <f>Kehutanan!R8</f>
        <v>0</v>
      </c>
      <c r="S302" s="11" t="e">
        <f>Kehutanan!S8</f>
        <v>#DIV/0!</v>
      </c>
      <c r="T302" s="11">
        <f>Kehutanan!T8</f>
        <v>0</v>
      </c>
      <c r="U302" s="11">
        <f>Kehutanan!U8</f>
        <v>0</v>
      </c>
      <c r="V302" s="11" t="e">
        <f>Kehutanan!V8</f>
        <v>#DIV/0!</v>
      </c>
      <c r="W302" s="11">
        <f>Kehutanan!W8</f>
        <v>0</v>
      </c>
    </row>
    <row r="303" spans="1:23" x14ac:dyDescent="0.25">
      <c r="A303" s="31">
        <v>2</v>
      </c>
      <c r="B303" s="10"/>
      <c r="C303" s="11" t="str">
        <f>Kehutanan!C9</f>
        <v>Kerusakan kawasan hutan</v>
      </c>
      <c r="D303" s="11">
        <f>Kehutanan!D9</f>
        <v>0</v>
      </c>
      <c r="E303" s="11">
        <f>Kehutanan!E9</f>
        <v>0</v>
      </c>
      <c r="F303" s="11">
        <f>Kehutanan!F9</f>
        <v>0</v>
      </c>
      <c r="G303" s="11" t="e">
        <f>Kehutanan!G9</f>
        <v>#DIV/0!</v>
      </c>
      <c r="H303" s="11">
        <f>Kehutanan!H9</f>
        <v>0</v>
      </c>
      <c r="I303" s="11">
        <f>Kehutanan!I9</f>
        <v>0</v>
      </c>
      <c r="J303" s="11" t="e">
        <f>Kehutanan!J9</f>
        <v>#DIV/0!</v>
      </c>
      <c r="K303" s="11">
        <f>Kehutanan!K9</f>
        <v>0</v>
      </c>
      <c r="L303" s="11">
        <f>Kehutanan!L9</f>
        <v>0</v>
      </c>
      <c r="M303" s="11" t="e">
        <f>Kehutanan!M9</f>
        <v>#DIV/0!</v>
      </c>
      <c r="N303" s="11">
        <f>Kehutanan!N9</f>
        <v>0</v>
      </c>
      <c r="O303" s="11">
        <f>Kehutanan!O9</f>
        <v>0</v>
      </c>
      <c r="P303" s="11" t="e">
        <f>Kehutanan!P9</f>
        <v>#DIV/0!</v>
      </c>
      <c r="Q303" s="11">
        <f>Kehutanan!Q9</f>
        <v>0</v>
      </c>
      <c r="R303" s="11">
        <f>Kehutanan!R9</f>
        <v>0</v>
      </c>
      <c r="S303" s="11" t="e">
        <f>Kehutanan!S9</f>
        <v>#DIV/0!</v>
      </c>
      <c r="T303" s="11">
        <f>Kehutanan!T9</f>
        <v>0</v>
      </c>
      <c r="U303" s="11">
        <f>Kehutanan!U9</f>
        <v>0</v>
      </c>
      <c r="V303" s="11" t="e">
        <f>Kehutanan!V9</f>
        <v>#DIV/0!</v>
      </c>
      <c r="W303" s="11">
        <f>Kehutanan!W9</f>
        <v>0</v>
      </c>
    </row>
    <row r="304" spans="1:23" ht="90" x14ac:dyDescent="0.25">
      <c r="A304" s="31">
        <v>3</v>
      </c>
      <c r="B304" s="10"/>
      <c r="C304" s="11" t="str">
        <f>Kehutanan!C10</f>
        <v>Rasio luas kawasan hutan lindung untuk menjaga kelestarian keanekaragaman hayati terhadap total luas kawasan hutan</v>
      </c>
      <c r="D304" s="11">
        <f>Kehutanan!D10</f>
        <v>0</v>
      </c>
      <c r="E304" s="11">
        <f>Kehutanan!E10</f>
        <v>0</v>
      </c>
      <c r="F304" s="11">
        <f>Kehutanan!F10</f>
        <v>0</v>
      </c>
      <c r="G304" s="11" t="e">
        <f>Kehutanan!G10</f>
        <v>#DIV/0!</v>
      </c>
      <c r="H304" s="11">
        <f>Kehutanan!H10</f>
        <v>0</v>
      </c>
      <c r="I304" s="11">
        <f>Kehutanan!I10</f>
        <v>0</v>
      </c>
      <c r="J304" s="11" t="e">
        <f>Kehutanan!J10</f>
        <v>#DIV/0!</v>
      </c>
      <c r="K304" s="11">
        <f>Kehutanan!K10</f>
        <v>0</v>
      </c>
      <c r="L304" s="11">
        <f>Kehutanan!L10</f>
        <v>0</v>
      </c>
      <c r="M304" s="11" t="e">
        <f>Kehutanan!M10</f>
        <v>#DIV/0!</v>
      </c>
      <c r="N304" s="11">
        <f>Kehutanan!N10</f>
        <v>0</v>
      </c>
      <c r="O304" s="11">
        <f>Kehutanan!O10</f>
        <v>0</v>
      </c>
      <c r="P304" s="11" t="e">
        <f>Kehutanan!P10</f>
        <v>#DIV/0!</v>
      </c>
      <c r="Q304" s="11">
        <f>Kehutanan!Q10</f>
        <v>0</v>
      </c>
      <c r="R304" s="11">
        <f>Kehutanan!R10</f>
        <v>0</v>
      </c>
      <c r="S304" s="11" t="e">
        <f>Kehutanan!S10</f>
        <v>#DIV/0!</v>
      </c>
      <c r="T304" s="11">
        <f>Kehutanan!T10</f>
        <v>0</v>
      </c>
      <c r="U304" s="11">
        <f>Kehutanan!U10</f>
        <v>0</v>
      </c>
      <c r="V304" s="11" t="e">
        <f>Kehutanan!V10</f>
        <v>#DIV/0!</v>
      </c>
      <c r="W304" s="11">
        <f>Kehutanan!W10</f>
        <v>0</v>
      </c>
    </row>
    <row r="305" spans="1:23" x14ac:dyDescent="0.25">
      <c r="A305" s="33"/>
      <c r="B305" s="6" t="s">
        <v>25</v>
      </c>
      <c r="C305" s="8" t="s">
        <v>68</v>
      </c>
      <c r="D305" s="4"/>
      <c r="E305" s="4"/>
      <c r="F305" s="4"/>
      <c r="G305" s="5" t="e">
        <f>AVERAGE(G306:G308)</f>
        <v>#DIV/0!</v>
      </c>
      <c r="H305" s="4"/>
      <c r="I305" s="4"/>
      <c r="J305" s="5" t="e">
        <f>AVERAGE(J306:J308)</f>
        <v>#DIV/0!</v>
      </c>
      <c r="K305" s="4"/>
      <c r="L305" s="4"/>
      <c r="M305" s="5" t="e">
        <f>AVERAGE(M306:M308)</f>
        <v>#DIV/0!</v>
      </c>
      <c r="N305" s="4"/>
      <c r="O305" s="4"/>
      <c r="P305" s="5" t="e">
        <f>AVERAGE(P306:P308)</f>
        <v>#DIV/0!</v>
      </c>
      <c r="Q305" s="4"/>
      <c r="R305" s="4"/>
      <c r="S305" s="5" t="e">
        <f>AVERAGE(S306:S308)</f>
        <v>#DIV/0!</v>
      </c>
      <c r="T305" s="4"/>
      <c r="U305" s="4"/>
      <c r="V305" s="5" t="e">
        <f>AVERAGE(V306:V308)</f>
        <v>#DIV/0!</v>
      </c>
      <c r="W305" s="4"/>
    </row>
    <row r="306" spans="1:23" ht="30" x14ac:dyDescent="0.25">
      <c r="A306" s="31">
        <v>1</v>
      </c>
      <c r="B306" s="10"/>
      <c r="C306" s="11" t="str">
        <f>ESDM!C8</f>
        <v>Persentase rumah tangga pengguna listrik</v>
      </c>
      <c r="D306" s="11">
        <f>ESDM!D8</f>
        <v>0</v>
      </c>
      <c r="E306" s="11">
        <f>ESDM!E8</f>
        <v>0</v>
      </c>
      <c r="F306" s="11">
        <f>ESDM!F8</f>
        <v>0</v>
      </c>
      <c r="G306" s="11" t="e">
        <f>ESDM!G8</f>
        <v>#DIV/0!</v>
      </c>
      <c r="H306" s="11">
        <f>ESDM!H8</f>
        <v>0</v>
      </c>
      <c r="I306" s="11">
        <f>ESDM!I8</f>
        <v>0</v>
      </c>
      <c r="J306" s="11" t="e">
        <f>ESDM!J8</f>
        <v>#DIV/0!</v>
      </c>
      <c r="K306" s="11">
        <f>ESDM!K8</f>
        <v>0</v>
      </c>
      <c r="L306" s="11">
        <f>ESDM!L8</f>
        <v>0</v>
      </c>
      <c r="M306" s="11" t="e">
        <f>ESDM!M8</f>
        <v>#DIV/0!</v>
      </c>
      <c r="N306" s="11">
        <f>ESDM!N8</f>
        <v>0</v>
      </c>
      <c r="O306" s="11">
        <f>ESDM!O8</f>
        <v>0</v>
      </c>
      <c r="P306" s="11" t="e">
        <f>ESDM!P8</f>
        <v>#DIV/0!</v>
      </c>
      <c r="Q306" s="11">
        <f>ESDM!Q8</f>
        <v>0</v>
      </c>
      <c r="R306" s="11">
        <f>ESDM!R8</f>
        <v>0</v>
      </c>
      <c r="S306" s="39" t="e">
        <f>ESDM!S8</f>
        <v>#DIV/0!</v>
      </c>
      <c r="T306" s="11">
        <f>ESDM!T8</f>
        <v>0</v>
      </c>
      <c r="U306" s="11">
        <f>ESDM!U8</f>
        <v>0</v>
      </c>
      <c r="V306" s="11" t="e">
        <f>ESDM!V8</f>
        <v>#DIV/0!</v>
      </c>
      <c r="W306" s="11">
        <f>ESDM!W8</f>
        <v>0</v>
      </c>
    </row>
    <row r="307" spans="1:23" ht="30" x14ac:dyDescent="0.25">
      <c r="A307" s="31">
        <v>2</v>
      </c>
      <c r="B307" s="10"/>
      <c r="C307" s="11" t="str">
        <f>ESDM!C9</f>
        <v>Rasio ketersediaan daya listrik</v>
      </c>
      <c r="D307" s="11">
        <f>ESDM!D9</f>
        <v>0</v>
      </c>
      <c r="E307" s="11">
        <f>ESDM!E9</f>
        <v>0</v>
      </c>
      <c r="F307" s="11">
        <f>ESDM!F9</f>
        <v>0</v>
      </c>
      <c r="G307" s="11" t="e">
        <f>ESDM!G9</f>
        <v>#DIV/0!</v>
      </c>
      <c r="H307" s="11">
        <f>ESDM!H9</f>
        <v>0</v>
      </c>
      <c r="I307" s="11">
        <f>ESDM!I9</f>
        <v>0</v>
      </c>
      <c r="J307" s="11" t="e">
        <f>ESDM!J9</f>
        <v>#DIV/0!</v>
      </c>
      <c r="K307" s="11">
        <f>ESDM!K9</f>
        <v>0</v>
      </c>
      <c r="L307" s="11">
        <f>ESDM!L9</f>
        <v>0</v>
      </c>
      <c r="M307" s="11" t="e">
        <f>ESDM!M9</f>
        <v>#DIV/0!</v>
      </c>
      <c r="N307" s="11">
        <f>ESDM!N9</f>
        <v>0</v>
      </c>
      <c r="O307" s="11">
        <f>ESDM!O9</f>
        <v>0</v>
      </c>
      <c r="P307" s="11" t="e">
        <f>ESDM!P9</f>
        <v>#DIV/0!</v>
      </c>
      <c r="Q307" s="11">
        <f>ESDM!Q9</f>
        <v>0</v>
      </c>
      <c r="R307" s="11">
        <f>ESDM!R9</f>
        <v>0</v>
      </c>
      <c r="S307" s="11" t="e">
        <f>ESDM!S9</f>
        <v>#DIV/0!</v>
      </c>
      <c r="T307" s="11">
        <f>ESDM!T9</f>
        <v>0</v>
      </c>
      <c r="U307" s="11">
        <f>ESDM!U9</f>
        <v>0</v>
      </c>
      <c r="V307" s="11" t="e">
        <f>ESDM!V9</f>
        <v>#DIV/0!</v>
      </c>
      <c r="W307" s="11">
        <f>ESDM!W9</f>
        <v>0</v>
      </c>
    </row>
    <row r="308" spans="1:23" ht="30" x14ac:dyDescent="0.25">
      <c r="A308" s="31">
        <v>3</v>
      </c>
      <c r="B308" s="10"/>
      <c r="C308" s="11" t="str">
        <f>ESDM!C10</f>
        <v>Persentase pertambangan tanpa ijin</v>
      </c>
      <c r="D308" s="11">
        <f>ESDM!D10</f>
        <v>0</v>
      </c>
      <c r="E308" s="11">
        <f>ESDM!E10</f>
        <v>0</v>
      </c>
      <c r="F308" s="11">
        <f>ESDM!F10</f>
        <v>0</v>
      </c>
      <c r="G308" s="11" t="e">
        <f>ESDM!G10</f>
        <v>#DIV/0!</v>
      </c>
      <c r="H308" s="11">
        <f>ESDM!H10</f>
        <v>0</v>
      </c>
      <c r="I308" s="11">
        <f>ESDM!I10</f>
        <v>0</v>
      </c>
      <c r="J308" s="11" t="e">
        <f>ESDM!J10</f>
        <v>#DIV/0!</v>
      </c>
      <c r="K308" s="11">
        <f>ESDM!K10</f>
        <v>0</v>
      </c>
      <c r="L308" s="11">
        <f>ESDM!L10</f>
        <v>0</v>
      </c>
      <c r="M308" s="11" t="e">
        <f>ESDM!M10</f>
        <v>#DIV/0!</v>
      </c>
      <c r="N308" s="11">
        <f>ESDM!N10</f>
        <v>0</v>
      </c>
      <c r="O308" s="11">
        <f>ESDM!O10</f>
        <v>0</v>
      </c>
      <c r="P308" s="11" t="e">
        <f>ESDM!P10</f>
        <v>#DIV/0!</v>
      </c>
      <c r="Q308" s="11">
        <f>ESDM!Q10</f>
        <v>0</v>
      </c>
      <c r="R308" s="11">
        <f>ESDM!R10</f>
        <v>0</v>
      </c>
      <c r="S308" s="11" t="e">
        <f>ESDM!S10</f>
        <v>#DIV/0!</v>
      </c>
      <c r="T308" s="11">
        <f>ESDM!T10</f>
        <v>0</v>
      </c>
      <c r="U308" s="11">
        <f>ESDM!U10</f>
        <v>0</v>
      </c>
      <c r="V308" s="11" t="e">
        <f>ESDM!V10</f>
        <v>#DIV/0!</v>
      </c>
      <c r="W308" s="11">
        <f>ESDM!W10</f>
        <v>0</v>
      </c>
    </row>
    <row r="309" spans="1:23" x14ac:dyDescent="0.25">
      <c r="A309" s="33"/>
      <c r="B309" s="6" t="s">
        <v>27</v>
      </c>
      <c r="C309" s="8" t="s">
        <v>70</v>
      </c>
      <c r="D309" s="4"/>
      <c r="E309" s="4"/>
      <c r="F309" s="4"/>
      <c r="G309" s="5" t="e">
        <f>AVERAGE(G310:G311)</f>
        <v>#DIV/0!</v>
      </c>
      <c r="H309" s="4"/>
      <c r="I309" s="4"/>
      <c r="J309" s="5" t="e">
        <f>AVERAGE(J310:J311)</f>
        <v>#DIV/0!</v>
      </c>
      <c r="K309" s="4"/>
      <c r="L309" s="4"/>
      <c r="M309" s="5" t="e">
        <f>AVERAGE(M310:M311)</f>
        <v>#DIV/0!</v>
      </c>
      <c r="N309" s="4"/>
      <c r="O309" s="4"/>
      <c r="P309" s="5" t="e">
        <f>AVERAGE(P310:P311)</f>
        <v>#DIV/0!</v>
      </c>
      <c r="Q309" s="4"/>
      <c r="R309" s="4"/>
      <c r="S309" s="5" t="e">
        <f>AVERAGE(S310:S311)</f>
        <v>#DIV/0!</v>
      </c>
      <c r="T309" s="4"/>
      <c r="U309" s="4"/>
      <c r="V309" s="5" t="e">
        <f>AVERAGE(V310:V311)</f>
        <v>#DIV/0!</v>
      </c>
      <c r="W309" s="4"/>
    </row>
    <row r="310" spans="1:23" ht="30" x14ac:dyDescent="0.25">
      <c r="A310" s="31">
        <v>1</v>
      </c>
      <c r="B310" s="10"/>
      <c r="C310" s="11" t="str">
        <f>Perindag!C8</f>
        <v>ekspor bersih perdagangan</v>
      </c>
      <c r="D310" s="11">
        <f>Perindag!D8</f>
        <v>0</v>
      </c>
      <c r="E310" s="11">
        <f>Perindag!E8</f>
        <v>0</v>
      </c>
      <c r="F310" s="11">
        <f>Perindag!F8</f>
        <v>0</v>
      </c>
      <c r="G310" s="11" t="e">
        <f>Perindag!G8</f>
        <v>#DIV/0!</v>
      </c>
      <c r="H310" s="11">
        <f>Perindag!H8</f>
        <v>0</v>
      </c>
      <c r="I310" s="11">
        <f>Perindag!I8</f>
        <v>0</v>
      </c>
      <c r="J310" s="11" t="e">
        <f>Perindag!J8</f>
        <v>#DIV/0!</v>
      </c>
      <c r="K310" s="11">
        <f>Perindag!K8</f>
        <v>0</v>
      </c>
      <c r="L310" s="11">
        <f>Perindag!L8</f>
        <v>0</v>
      </c>
      <c r="M310" s="11" t="e">
        <f>Perindag!M8</f>
        <v>#DIV/0!</v>
      </c>
      <c r="N310" s="11">
        <f>Perindag!N8</f>
        <v>0</v>
      </c>
      <c r="O310" s="11">
        <f>Perindag!O8</f>
        <v>0</v>
      </c>
      <c r="P310" s="11" t="e">
        <f>Perindag!P8</f>
        <v>#DIV/0!</v>
      </c>
      <c r="Q310" s="11">
        <f>Perindag!Q8</f>
        <v>0</v>
      </c>
      <c r="R310" s="11">
        <f>Perindag!R8</f>
        <v>0</v>
      </c>
      <c r="S310" s="11" t="e">
        <f>Perindag!S8</f>
        <v>#DIV/0!</v>
      </c>
      <c r="T310" s="11">
        <f>Perindag!T8</f>
        <v>0</v>
      </c>
      <c r="U310" s="11">
        <f>Perindag!U8</f>
        <v>0</v>
      </c>
      <c r="V310" s="11" t="e">
        <f>Perindag!V8</f>
        <v>#DIV/0!</v>
      </c>
      <c r="W310" s="11">
        <f>Perindag!W8</f>
        <v>0</v>
      </c>
    </row>
    <row r="311" spans="1:23" ht="30" x14ac:dyDescent="0.25">
      <c r="A311" s="31">
        <v>1</v>
      </c>
      <c r="B311" s="10"/>
      <c r="C311" s="11" t="str">
        <f>Perindag!C9</f>
        <v>cakupan bina kelompok pedagang/usaha informal</v>
      </c>
      <c r="D311" s="11">
        <f>Perindag!D9</f>
        <v>0</v>
      </c>
      <c r="E311" s="11">
        <f>Perindag!E9</f>
        <v>0</v>
      </c>
      <c r="F311" s="11">
        <f>Perindag!F9</f>
        <v>0</v>
      </c>
      <c r="G311" s="11" t="e">
        <f>Perindag!G9</f>
        <v>#DIV/0!</v>
      </c>
      <c r="H311" s="11">
        <f>Perindag!H9</f>
        <v>0</v>
      </c>
      <c r="I311" s="11">
        <f>Perindag!I9</f>
        <v>0</v>
      </c>
      <c r="J311" s="11" t="e">
        <f>Perindag!J9</f>
        <v>#DIV/0!</v>
      </c>
      <c r="K311" s="11">
        <f>Perindag!K9</f>
        <v>0</v>
      </c>
      <c r="L311" s="11">
        <f>Perindag!L9</f>
        <v>0</v>
      </c>
      <c r="M311" s="11" t="e">
        <f>Perindag!M9</f>
        <v>#DIV/0!</v>
      </c>
      <c r="N311" s="11">
        <f>Perindag!N9</f>
        <v>0</v>
      </c>
      <c r="O311" s="11">
        <f>Perindag!O9</f>
        <v>0</v>
      </c>
      <c r="P311" s="11" t="e">
        <f>Perindag!P9</f>
        <v>#DIV/0!</v>
      </c>
      <c r="Q311" s="11">
        <f>Perindag!Q9</f>
        <v>0</v>
      </c>
      <c r="R311" s="11">
        <f>Perindag!R9</f>
        <v>0</v>
      </c>
      <c r="S311" s="11" t="e">
        <f>Perindag!S9</f>
        <v>#DIV/0!</v>
      </c>
      <c r="T311" s="11">
        <f>Perindag!T9</f>
        <v>0</v>
      </c>
      <c r="U311" s="11">
        <f>Perindag!U9</f>
        <v>0</v>
      </c>
      <c r="V311" s="11" t="e">
        <f>Perindag!V9</f>
        <v>#DIV/0!</v>
      </c>
      <c r="W311" s="11">
        <f>Perindag!W9</f>
        <v>0</v>
      </c>
    </row>
    <row r="312" spans="1:23" x14ac:dyDescent="0.25">
      <c r="A312" s="33"/>
      <c r="B312" s="6" t="s">
        <v>29</v>
      </c>
      <c r="C312" s="8" t="s">
        <v>69</v>
      </c>
      <c r="D312" s="4"/>
      <c r="E312" s="4"/>
      <c r="F312" s="4"/>
      <c r="G312" s="5" t="e">
        <f>G313</f>
        <v>#DIV/0!</v>
      </c>
      <c r="H312" s="4"/>
      <c r="I312" s="4"/>
      <c r="J312" s="5" t="e">
        <f>J313</f>
        <v>#DIV/0!</v>
      </c>
      <c r="K312" s="4"/>
      <c r="L312" s="4"/>
      <c r="M312" s="5" t="e">
        <f>M313</f>
        <v>#DIV/0!</v>
      </c>
      <c r="N312" s="4"/>
      <c r="O312" s="4"/>
      <c r="P312" s="5" t="e">
        <f>P313</f>
        <v>#DIV/0!</v>
      </c>
      <c r="Q312" s="4"/>
      <c r="R312" s="4"/>
      <c r="S312" s="5" t="e">
        <f>S313</f>
        <v>#DIV/0!</v>
      </c>
      <c r="T312" s="4"/>
      <c r="U312" s="4"/>
      <c r="V312" s="5" t="e">
        <f>V313</f>
        <v>#DIV/0!</v>
      </c>
      <c r="W312" s="4"/>
    </row>
    <row r="313" spans="1:23" ht="30" x14ac:dyDescent="0.25">
      <c r="A313" s="31">
        <v>1</v>
      </c>
      <c r="B313" s="10"/>
      <c r="C313" s="11" t="str">
        <f>Perindag!C11</f>
        <v>cakupan bina kelompok pengrajin</v>
      </c>
      <c r="D313" s="11">
        <f>Perindag!D11</f>
        <v>0</v>
      </c>
      <c r="E313" s="11">
        <f>Perindag!E11</f>
        <v>0</v>
      </c>
      <c r="F313" s="11">
        <f>Perindag!F11</f>
        <v>0</v>
      </c>
      <c r="G313" s="11" t="e">
        <f>Perindag!G11</f>
        <v>#DIV/0!</v>
      </c>
      <c r="H313" s="11">
        <f>Perindag!H11</f>
        <v>0</v>
      </c>
      <c r="I313" s="11">
        <f>Perindag!I11</f>
        <v>0</v>
      </c>
      <c r="J313" s="11" t="e">
        <f>Perindag!J11</f>
        <v>#DIV/0!</v>
      </c>
      <c r="K313" s="11">
        <f>Perindag!K11</f>
        <v>0</v>
      </c>
      <c r="L313" s="11">
        <f>Perindag!L11</f>
        <v>0</v>
      </c>
      <c r="M313" s="11" t="e">
        <f>Perindag!M11</f>
        <v>#DIV/0!</v>
      </c>
      <c r="N313" s="11">
        <f>Perindag!N11</f>
        <v>0</v>
      </c>
      <c r="O313" s="11">
        <f>Perindag!O11</f>
        <v>0</v>
      </c>
      <c r="P313" s="11" t="e">
        <f>Perindag!P11</f>
        <v>#DIV/0!</v>
      </c>
      <c r="Q313" s="11">
        <f>Perindag!Q11</f>
        <v>0</v>
      </c>
      <c r="R313" s="11">
        <f>Perindag!R11</f>
        <v>0</v>
      </c>
      <c r="S313" s="11" t="e">
        <f>Perindag!S11</f>
        <v>#DIV/0!</v>
      </c>
      <c r="T313" s="11">
        <f>Perindag!T11</f>
        <v>0</v>
      </c>
      <c r="U313" s="11">
        <f>Perindag!U11</f>
        <v>0</v>
      </c>
      <c r="V313" s="11" t="e">
        <f>Perindag!V11</f>
        <v>#DIV/0!</v>
      </c>
      <c r="W313" s="11">
        <f>Perindag!W11</f>
        <v>0</v>
      </c>
    </row>
    <row r="314" spans="1:23" x14ac:dyDescent="0.25">
      <c r="A314" s="33"/>
      <c r="B314" s="6" t="s">
        <v>40</v>
      </c>
      <c r="C314" s="8" t="s">
        <v>71</v>
      </c>
      <c r="D314" s="4"/>
      <c r="E314" s="4"/>
      <c r="F314" s="4"/>
      <c r="G314" s="5" t="e">
        <f>G315</f>
        <v>#DIV/0!</v>
      </c>
      <c r="H314" s="4"/>
      <c r="I314" s="4"/>
      <c r="J314" s="5" t="e">
        <f>J315</f>
        <v>#DIV/0!</v>
      </c>
      <c r="K314" s="4"/>
      <c r="L314" s="4"/>
      <c r="M314" s="5" t="e">
        <f>M315</f>
        <v>#DIV/0!</v>
      </c>
      <c r="N314" s="4"/>
      <c r="O314" s="4"/>
      <c r="P314" s="5" t="e">
        <f>P315</f>
        <v>#DIV/0!</v>
      </c>
      <c r="Q314" s="4"/>
      <c r="R314" s="4"/>
      <c r="S314" s="5" t="e">
        <f>S315</f>
        <v>#DIV/0!</v>
      </c>
      <c r="T314" s="4"/>
      <c r="U314" s="4"/>
      <c r="V314" s="5" t="e">
        <f>V315</f>
        <v>#DIV/0!</v>
      </c>
      <c r="W314" s="4"/>
    </row>
    <row r="315" spans="1:23" ht="30" x14ac:dyDescent="0.25">
      <c r="A315" s="31">
        <v>1</v>
      </c>
      <c r="B315" s="10"/>
      <c r="C315" s="11" t="str">
        <f>Transmigrasi!C8</f>
        <v>Persentase transmigran swakarsa</v>
      </c>
      <c r="D315" s="11">
        <f>Transmigrasi!D8</f>
        <v>0</v>
      </c>
      <c r="E315" s="11">
        <f>Transmigrasi!E8</f>
        <v>0</v>
      </c>
      <c r="F315" s="11">
        <f>Transmigrasi!F8</f>
        <v>0</v>
      </c>
      <c r="G315" s="11" t="e">
        <f>Transmigrasi!G8</f>
        <v>#DIV/0!</v>
      </c>
      <c r="H315" s="11">
        <f>Transmigrasi!H8</f>
        <v>0</v>
      </c>
      <c r="I315" s="11">
        <f>Transmigrasi!I8</f>
        <v>0</v>
      </c>
      <c r="J315" s="11" t="e">
        <f>Transmigrasi!J8</f>
        <v>#DIV/0!</v>
      </c>
      <c r="K315" s="11">
        <f>Transmigrasi!K8</f>
        <v>0</v>
      </c>
      <c r="L315" s="11">
        <f>Transmigrasi!L8</f>
        <v>0</v>
      </c>
      <c r="M315" s="11" t="e">
        <f>Transmigrasi!M8</f>
        <v>#DIV/0!</v>
      </c>
      <c r="N315" s="11">
        <f>Transmigrasi!N8</f>
        <v>0</v>
      </c>
      <c r="O315" s="11">
        <f>Transmigrasi!O8</f>
        <v>0</v>
      </c>
      <c r="P315" s="11" t="e">
        <f>Transmigrasi!P8</f>
        <v>#DIV/0!</v>
      </c>
      <c r="Q315" s="11">
        <f>Transmigrasi!Q8</f>
        <v>0</v>
      </c>
      <c r="R315" s="11">
        <f>Transmigrasi!R8</f>
        <v>0</v>
      </c>
      <c r="S315" s="11" t="e">
        <f>Transmigrasi!S8</f>
        <v>#DIV/0!</v>
      </c>
      <c r="T315" s="11">
        <f>Transmigrasi!T8</f>
        <v>0</v>
      </c>
      <c r="U315" s="11">
        <f>Transmigrasi!U8</f>
        <v>0</v>
      </c>
      <c r="V315" s="11" t="e">
        <f>Transmigrasi!V8</f>
        <v>#DIV/0!</v>
      </c>
      <c r="W315" s="11">
        <f>Transmigrasi!W8</f>
        <v>0</v>
      </c>
    </row>
    <row r="316" spans="1:23" x14ac:dyDescent="0.25">
      <c r="A316" s="33"/>
      <c r="B316" s="6" t="s">
        <v>42</v>
      </c>
      <c r="C316" s="8" t="s">
        <v>72</v>
      </c>
      <c r="D316" s="4"/>
      <c r="E316" s="4"/>
      <c r="F316" s="4"/>
      <c r="G316" s="5" t="e">
        <f>AVERAGE(G317:G323)</f>
        <v>#DIV/0!</v>
      </c>
      <c r="H316" s="4"/>
      <c r="I316" s="4"/>
      <c r="J316" s="5" t="e">
        <f>AVERAGE(J317:J323)</f>
        <v>#DIV/0!</v>
      </c>
      <c r="K316" s="4"/>
      <c r="L316" s="4"/>
      <c r="M316" s="5" t="e">
        <f>AVERAGE(M317:M323)</f>
        <v>#DIV/0!</v>
      </c>
      <c r="N316" s="4"/>
      <c r="O316" s="4"/>
      <c r="P316" s="5" t="e">
        <f>AVERAGE(P317:P323)</f>
        <v>#DIV/0!</v>
      </c>
      <c r="Q316" s="4"/>
      <c r="R316" s="4"/>
      <c r="S316" s="5" t="e">
        <f>AVERAGE(S317:S323)</f>
        <v>#DIV/0!</v>
      </c>
      <c r="T316" s="4"/>
      <c r="U316" s="4"/>
      <c r="V316" s="5" t="e">
        <f>AVERAGE(V317:V323)</f>
        <v>#DIV/0!</v>
      </c>
      <c r="W316" s="4"/>
    </row>
    <row r="317" spans="1:23" x14ac:dyDescent="0.25">
      <c r="A317" s="31">
        <v>1</v>
      </c>
      <c r="B317" s="10"/>
      <c r="C317" s="11" t="str">
        <f>'Kelautan Perikanan'!C8</f>
        <v>Produksi perikanan</v>
      </c>
      <c r="D317" s="11">
        <f>'Kelautan Perikanan'!D8</f>
        <v>0</v>
      </c>
      <c r="E317" s="11">
        <f>'Kelautan Perikanan'!E8</f>
        <v>0</v>
      </c>
      <c r="F317" s="11">
        <f>'Kelautan Perikanan'!F8</f>
        <v>0</v>
      </c>
      <c r="G317" s="11" t="e">
        <f>'Kelautan Perikanan'!G8</f>
        <v>#DIV/0!</v>
      </c>
      <c r="H317" s="11">
        <f>'Kelautan Perikanan'!H8</f>
        <v>0</v>
      </c>
      <c r="I317" s="11">
        <f>'Kelautan Perikanan'!I8</f>
        <v>0</v>
      </c>
      <c r="J317" s="11" t="e">
        <f>'Kelautan Perikanan'!J8</f>
        <v>#DIV/0!</v>
      </c>
      <c r="K317" s="11">
        <f>'Kelautan Perikanan'!K8</f>
        <v>0</v>
      </c>
      <c r="L317" s="11">
        <f>'Kelautan Perikanan'!L8</f>
        <v>0</v>
      </c>
      <c r="M317" s="11" t="e">
        <f>'Kelautan Perikanan'!M8</f>
        <v>#DIV/0!</v>
      </c>
      <c r="N317" s="11">
        <f>'Kelautan Perikanan'!N8</f>
        <v>0</v>
      </c>
      <c r="O317" s="11">
        <f>'Kelautan Perikanan'!O8</f>
        <v>0</v>
      </c>
      <c r="P317" s="11" t="e">
        <f>'Kelautan Perikanan'!P8</f>
        <v>#DIV/0!</v>
      </c>
      <c r="Q317" s="11">
        <f>'Kelautan Perikanan'!Q8</f>
        <v>0</v>
      </c>
      <c r="R317" s="11">
        <f>'Kelautan Perikanan'!R8</f>
        <v>0</v>
      </c>
      <c r="S317" s="11" t="e">
        <f>'Kelautan Perikanan'!S8</f>
        <v>#DIV/0!</v>
      </c>
      <c r="T317" s="11">
        <f>'Kelautan Perikanan'!T8</f>
        <v>0</v>
      </c>
      <c r="U317" s="11">
        <f>'Kelautan Perikanan'!U8</f>
        <v>0</v>
      </c>
      <c r="V317" s="11" t="e">
        <f>'Kelautan Perikanan'!V8</f>
        <v>#DIV/0!</v>
      </c>
      <c r="W317" s="4"/>
    </row>
    <row r="318" spans="1:23" x14ac:dyDescent="0.25">
      <c r="A318" s="31">
        <v>2</v>
      </c>
      <c r="B318" s="10"/>
      <c r="C318" s="11" t="str">
        <f>'Kelautan Perikanan'!C9</f>
        <v>Konsumsi ikan</v>
      </c>
      <c r="D318" s="11">
        <f>'Kelautan Perikanan'!D9</f>
        <v>0</v>
      </c>
      <c r="E318" s="11">
        <f>'Kelautan Perikanan'!E9</f>
        <v>0</v>
      </c>
      <c r="F318" s="11">
        <f>'Kelautan Perikanan'!F9</f>
        <v>0</v>
      </c>
      <c r="G318" s="11" t="e">
        <f>'Kelautan Perikanan'!G9</f>
        <v>#DIV/0!</v>
      </c>
      <c r="H318" s="11">
        <f>'Kelautan Perikanan'!H9</f>
        <v>0</v>
      </c>
      <c r="I318" s="11">
        <f>'Kelautan Perikanan'!I9</f>
        <v>0</v>
      </c>
      <c r="J318" s="11" t="e">
        <f>'Kelautan Perikanan'!J9</f>
        <v>#DIV/0!</v>
      </c>
      <c r="K318" s="11">
        <f>'Kelautan Perikanan'!K9</f>
        <v>0</v>
      </c>
      <c r="L318" s="11">
        <f>'Kelautan Perikanan'!L9</f>
        <v>0</v>
      </c>
      <c r="M318" s="11" t="e">
        <f>'Kelautan Perikanan'!M9</f>
        <v>#DIV/0!</v>
      </c>
      <c r="N318" s="11">
        <f>'Kelautan Perikanan'!N9</f>
        <v>0</v>
      </c>
      <c r="O318" s="11">
        <f>'Kelautan Perikanan'!O9</f>
        <v>0</v>
      </c>
      <c r="P318" s="11" t="e">
        <f>'Kelautan Perikanan'!P9</f>
        <v>#DIV/0!</v>
      </c>
      <c r="Q318" s="11">
        <f>'Kelautan Perikanan'!Q9</f>
        <v>0</v>
      </c>
      <c r="R318" s="11">
        <f>'Kelautan Perikanan'!R9</f>
        <v>0</v>
      </c>
      <c r="S318" s="11" t="e">
        <f>'Kelautan Perikanan'!S9</f>
        <v>#DIV/0!</v>
      </c>
      <c r="T318" s="11">
        <f>'Kelautan Perikanan'!T9</f>
        <v>0</v>
      </c>
      <c r="U318" s="11">
        <f>'Kelautan Perikanan'!U9</f>
        <v>0</v>
      </c>
      <c r="V318" s="11" t="e">
        <f>'Kelautan Perikanan'!V9</f>
        <v>#DIV/0!</v>
      </c>
      <c r="W318" s="4"/>
    </row>
    <row r="319" spans="1:23" ht="30" x14ac:dyDescent="0.25">
      <c r="A319" s="31">
        <v>3</v>
      </c>
      <c r="B319" s="10"/>
      <c r="C319" s="11" t="str">
        <f>'Kelautan Perikanan'!C10</f>
        <v>Cakupan bina kelompok nelayan</v>
      </c>
      <c r="D319" s="11">
        <f>'Kelautan Perikanan'!D10</f>
        <v>0</v>
      </c>
      <c r="E319" s="11">
        <f>'Kelautan Perikanan'!E10</f>
        <v>0</v>
      </c>
      <c r="F319" s="11">
        <f>'Kelautan Perikanan'!F10</f>
        <v>0</v>
      </c>
      <c r="G319" s="11" t="e">
        <f>'Kelautan Perikanan'!G10</f>
        <v>#DIV/0!</v>
      </c>
      <c r="H319" s="11">
        <f>'Kelautan Perikanan'!H10</f>
        <v>0</v>
      </c>
      <c r="I319" s="11">
        <f>'Kelautan Perikanan'!I10</f>
        <v>0</v>
      </c>
      <c r="J319" s="11" t="e">
        <f>'Kelautan Perikanan'!J10</f>
        <v>#DIV/0!</v>
      </c>
      <c r="K319" s="11">
        <f>'Kelautan Perikanan'!K10</f>
        <v>0</v>
      </c>
      <c r="L319" s="11">
        <f>'Kelautan Perikanan'!L10</f>
        <v>0</v>
      </c>
      <c r="M319" s="11" t="e">
        <f>'Kelautan Perikanan'!M10</f>
        <v>#DIV/0!</v>
      </c>
      <c r="N319" s="11">
        <f>'Kelautan Perikanan'!N10</f>
        <v>0</v>
      </c>
      <c r="O319" s="11">
        <f>'Kelautan Perikanan'!O10</f>
        <v>0</v>
      </c>
      <c r="P319" s="11" t="e">
        <f>'Kelautan Perikanan'!P10</f>
        <v>#DIV/0!</v>
      </c>
      <c r="Q319" s="11">
        <f>'Kelautan Perikanan'!Q10</f>
        <v>0</v>
      </c>
      <c r="R319" s="11">
        <f>'Kelautan Perikanan'!R10</f>
        <v>0</v>
      </c>
      <c r="S319" s="11" t="e">
        <f>'Kelautan Perikanan'!S10</f>
        <v>#DIV/0!</v>
      </c>
      <c r="T319" s="11">
        <f>'Kelautan Perikanan'!T10</f>
        <v>0</v>
      </c>
      <c r="U319" s="11">
        <f>'Kelautan Perikanan'!U10</f>
        <v>0</v>
      </c>
      <c r="V319" s="11" t="e">
        <f>'Kelautan Perikanan'!V10</f>
        <v>#DIV/0!</v>
      </c>
      <c r="W319" s="4"/>
    </row>
    <row r="320" spans="1:23" ht="30" x14ac:dyDescent="0.25">
      <c r="A320" s="31">
        <v>4</v>
      </c>
      <c r="B320" s="10"/>
      <c r="C320" s="11" t="str">
        <f>'Kelautan Perikanan'!C11</f>
        <v>Produksi perikanan kelompok nelayan</v>
      </c>
      <c r="D320" s="11">
        <f>'Kelautan Perikanan'!D11</f>
        <v>0</v>
      </c>
      <c r="E320" s="11">
        <f>'Kelautan Perikanan'!E11</f>
        <v>0</v>
      </c>
      <c r="F320" s="11">
        <f>'Kelautan Perikanan'!F11</f>
        <v>0</v>
      </c>
      <c r="G320" s="11" t="e">
        <f>'Kelautan Perikanan'!G11</f>
        <v>#DIV/0!</v>
      </c>
      <c r="H320" s="11">
        <f>'Kelautan Perikanan'!H11</f>
        <v>0</v>
      </c>
      <c r="I320" s="11">
        <f>'Kelautan Perikanan'!I11</f>
        <v>0</v>
      </c>
      <c r="J320" s="11" t="e">
        <f>'Kelautan Perikanan'!J11</f>
        <v>#DIV/0!</v>
      </c>
      <c r="K320" s="11">
        <f>'Kelautan Perikanan'!K11</f>
        <v>0</v>
      </c>
      <c r="L320" s="11">
        <f>'Kelautan Perikanan'!L11</f>
        <v>0</v>
      </c>
      <c r="M320" s="11" t="e">
        <f>'Kelautan Perikanan'!M11</f>
        <v>#DIV/0!</v>
      </c>
      <c r="N320" s="11">
        <f>'Kelautan Perikanan'!N11</f>
        <v>0</v>
      </c>
      <c r="O320" s="11">
        <f>'Kelautan Perikanan'!O11</f>
        <v>0</v>
      </c>
      <c r="P320" s="11" t="e">
        <f>'Kelautan Perikanan'!P11</f>
        <v>#DIV/0!</v>
      </c>
      <c r="Q320" s="11">
        <f>'Kelautan Perikanan'!Q11</f>
        <v>0</v>
      </c>
      <c r="R320" s="11">
        <f>'Kelautan Perikanan'!R11</f>
        <v>0</v>
      </c>
      <c r="S320" s="11" t="e">
        <f>'Kelautan Perikanan'!S11</f>
        <v>#DIV/0!</v>
      </c>
      <c r="T320" s="11">
        <f>'Kelautan Perikanan'!T11</f>
        <v>0</v>
      </c>
      <c r="U320" s="11">
        <f>'Kelautan Perikanan'!U11</f>
        <v>0</v>
      </c>
      <c r="V320" s="11" t="e">
        <f>'Kelautan Perikanan'!V11</f>
        <v>#DIV/0!</v>
      </c>
      <c r="W320" s="4"/>
    </row>
    <row r="321" spans="1:23" ht="60" x14ac:dyDescent="0.25">
      <c r="A321" s="31">
        <v>5</v>
      </c>
      <c r="B321" s="10"/>
      <c r="C321" s="11" t="str">
        <f>'Kelautan Perikanan'!C12</f>
        <v>Proporsi tangkap ikan yang berada dalam batasan biologis yang aman</v>
      </c>
      <c r="D321" s="11">
        <f>'Kelautan Perikanan'!D12</f>
        <v>0</v>
      </c>
      <c r="E321" s="11">
        <f>'Kelautan Perikanan'!E12</f>
        <v>0</v>
      </c>
      <c r="F321" s="11">
        <f>'Kelautan Perikanan'!F12</f>
        <v>0</v>
      </c>
      <c r="G321" s="11" t="e">
        <f>'Kelautan Perikanan'!G12</f>
        <v>#DIV/0!</v>
      </c>
      <c r="H321" s="11">
        <f>'Kelautan Perikanan'!H12</f>
        <v>0</v>
      </c>
      <c r="I321" s="11">
        <f>'Kelautan Perikanan'!I12</f>
        <v>0</v>
      </c>
      <c r="J321" s="11" t="e">
        <f>'Kelautan Perikanan'!J12</f>
        <v>#DIV/0!</v>
      </c>
      <c r="K321" s="11">
        <f>'Kelautan Perikanan'!K12</f>
        <v>0</v>
      </c>
      <c r="L321" s="11">
        <f>'Kelautan Perikanan'!L12</f>
        <v>0</v>
      </c>
      <c r="M321" s="11" t="e">
        <f>'Kelautan Perikanan'!M12</f>
        <v>#DIV/0!</v>
      </c>
      <c r="N321" s="11">
        <f>'Kelautan Perikanan'!N12</f>
        <v>0</v>
      </c>
      <c r="O321" s="11">
        <f>'Kelautan Perikanan'!O12</f>
        <v>0</v>
      </c>
      <c r="P321" s="11" t="e">
        <f>'Kelautan Perikanan'!P12</f>
        <v>#DIV/0!</v>
      </c>
      <c r="Q321" s="11">
        <f>'Kelautan Perikanan'!Q12</f>
        <v>0</v>
      </c>
      <c r="R321" s="11">
        <f>'Kelautan Perikanan'!R12</f>
        <v>0</v>
      </c>
      <c r="S321" s="11" t="e">
        <f>'Kelautan Perikanan'!S12</f>
        <v>#DIV/0!</v>
      </c>
      <c r="T321" s="11">
        <f>'Kelautan Perikanan'!T12</f>
        <v>0</v>
      </c>
      <c r="U321" s="11">
        <f>'Kelautan Perikanan'!U12</f>
        <v>0</v>
      </c>
      <c r="V321" s="11" t="e">
        <f>'Kelautan Perikanan'!V12</f>
        <v>#DIV/0!</v>
      </c>
      <c r="W321" s="4"/>
    </row>
    <row r="322" spans="1:23" ht="45" x14ac:dyDescent="0.25">
      <c r="A322" s="31">
        <v>6</v>
      </c>
      <c r="B322" s="10"/>
      <c r="C322" s="11" t="str">
        <f>'Kelautan Perikanan'!C13</f>
        <v>Rasio kawasa lindung perairan terhadap total luas perairan teritorial</v>
      </c>
      <c r="D322" s="11">
        <f>'Kelautan Perikanan'!D13</f>
        <v>0</v>
      </c>
      <c r="E322" s="11">
        <f>'Kelautan Perikanan'!E13</f>
        <v>0</v>
      </c>
      <c r="F322" s="11">
        <f>'Kelautan Perikanan'!F13</f>
        <v>0</v>
      </c>
      <c r="G322" s="11" t="e">
        <f>'Kelautan Perikanan'!G13</f>
        <v>#DIV/0!</v>
      </c>
      <c r="H322" s="11">
        <f>'Kelautan Perikanan'!H13</f>
        <v>0</v>
      </c>
      <c r="I322" s="11">
        <f>'Kelautan Perikanan'!I13</f>
        <v>0</v>
      </c>
      <c r="J322" s="11" t="e">
        <f>'Kelautan Perikanan'!J13</f>
        <v>#DIV/0!</v>
      </c>
      <c r="K322" s="11">
        <f>'Kelautan Perikanan'!K13</f>
        <v>0</v>
      </c>
      <c r="L322" s="11">
        <f>'Kelautan Perikanan'!L13</f>
        <v>0</v>
      </c>
      <c r="M322" s="11" t="e">
        <f>'Kelautan Perikanan'!M13</f>
        <v>#DIV/0!</v>
      </c>
      <c r="N322" s="11">
        <f>'Kelautan Perikanan'!N13</f>
        <v>0</v>
      </c>
      <c r="O322" s="11">
        <f>'Kelautan Perikanan'!O13</f>
        <v>0</v>
      </c>
      <c r="P322" s="11" t="e">
        <f>'Kelautan Perikanan'!P13</f>
        <v>#DIV/0!</v>
      </c>
      <c r="Q322" s="11">
        <f>'Kelautan Perikanan'!Q13</f>
        <v>0</v>
      </c>
      <c r="R322" s="11">
        <f>'Kelautan Perikanan'!R13</f>
        <v>0</v>
      </c>
      <c r="S322" s="11" t="e">
        <f>'Kelautan Perikanan'!S13</f>
        <v>#DIV/0!</v>
      </c>
      <c r="T322" s="11">
        <f>'Kelautan Perikanan'!T13</f>
        <v>0</v>
      </c>
      <c r="U322" s="11">
        <f>'Kelautan Perikanan'!U13</f>
        <v>0</v>
      </c>
      <c r="V322" s="11" t="e">
        <f>'Kelautan Perikanan'!V13</f>
        <v>#DIV/0!</v>
      </c>
      <c r="W322" s="4"/>
    </row>
    <row r="323" spans="1:23" x14ac:dyDescent="0.25">
      <c r="A323" s="31">
        <v>7</v>
      </c>
      <c r="B323" s="10"/>
      <c r="C323" s="11" t="str">
        <f>'Kelautan Perikanan'!C14</f>
        <v>Nilai tukar nelayan</v>
      </c>
      <c r="D323" s="11">
        <f>'Kelautan Perikanan'!D14</f>
        <v>0</v>
      </c>
      <c r="E323" s="11">
        <f>'Kelautan Perikanan'!E14</f>
        <v>0</v>
      </c>
      <c r="F323" s="11">
        <f>'Kelautan Perikanan'!F14</f>
        <v>0</v>
      </c>
      <c r="G323" s="11" t="e">
        <f>'Kelautan Perikanan'!G14</f>
        <v>#DIV/0!</v>
      </c>
      <c r="H323" s="11">
        <f>'Kelautan Perikanan'!H14</f>
        <v>0</v>
      </c>
      <c r="I323" s="11">
        <f>'Kelautan Perikanan'!I14</f>
        <v>0</v>
      </c>
      <c r="J323" s="11" t="e">
        <f>'Kelautan Perikanan'!J14</f>
        <v>#DIV/0!</v>
      </c>
      <c r="K323" s="11">
        <f>'Kelautan Perikanan'!K14</f>
        <v>0</v>
      </c>
      <c r="L323" s="11">
        <f>'Kelautan Perikanan'!L14</f>
        <v>0</v>
      </c>
      <c r="M323" s="11" t="e">
        <f>'Kelautan Perikanan'!M14</f>
        <v>#DIV/0!</v>
      </c>
      <c r="N323" s="11">
        <f>'Kelautan Perikanan'!N14</f>
        <v>0</v>
      </c>
      <c r="O323" s="11">
        <f>'Kelautan Perikanan'!O14</f>
        <v>0</v>
      </c>
      <c r="P323" s="11" t="e">
        <f>'Kelautan Perikanan'!P14</f>
        <v>#DIV/0!</v>
      </c>
      <c r="Q323" s="11">
        <f>'Kelautan Perikanan'!Q14</f>
        <v>0</v>
      </c>
      <c r="R323" s="11">
        <f>'Kelautan Perikanan'!R14</f>
        <v>0</v>
      </c>
      <c r="S323" s="11" t="e">
        <f>'Kelautan Perikanan'!S14</f>
        <v>#DIV/0!</v>
      </c>
      <c r="T323" s="11">
        <f>'Kelautan Perikanan'!T14</f>
        <v>0</v>
      </c>
      <c r="U323" s="11">
        <f>'Kelautan Perikanan'!U14</f>
        <v>0</v>
      </c>
      <c r="V323" s="11" t="e">
        <f>'Kelautan Perikanan'!V14</f>
        <v>#DIV/0!</v>
      </c>
      <c r="W323" s="4"/>
    </row>
    <row r="324" spans="1:23" x14ac:dyDescent="0.25">
      <c r="A324" s="33">
        <v>4</v>
      </c>
      <c r="B324" s="9" t="s">
        <v>73</v>
      </c>
      <c r="C324" s="8"/>
      <c r="D324" s="4"/>
      <c r="E324" s="4"/>
      <c r="F324" s="4"/>
      <c r="G324" s="5" t="e">
        <f>AVERAGE(G325,G333,G343,G350,G355,G359)</f>
        <v>#DIV/0!</v>
      </c>
      <c r="H324" s="4"/>
      <c r="I324" s="4"/>
      <c r="J324" s="5" t="e">
        <f>AVERAGE(J325,J333,J343,J350,J355,J359)</f>
        <v>#DIV/0!</v>
      </c>
      <c r="K324" s="4"/>
      <c r="L324" s="4"/>
      <c r="M324" s="5" t="e">
        <f>AVERAGE(M325,M333,M343,M350,M355,M359)</f>
        <v>#DIV/0!</v>
      </c>
      <c r="N324" s="4"/>
      <c r="O324" s="4"/>
      <c r="P324" s="5" t="e">
        <f>AVERAGE(P325,P333,P343,P350,P355,P359)</f>
        <v>#DIV/0!</v>
      </c>
      <c r="Q324" s="4"/>
      <c r="R324" s="4"/>
      <c r="S324" s="5" t="e">
        <f>AVERAGE(S325,S333,S343,S350,S355,S359)</f>
        <v>#DIV/0!</v>
      </c>
      <c r="T324" s="4"/>
      <c r="U324" s="4"/>
      <c r="V324" s="5" t="e">
        <f>AVERAGE(V325,V333,V343,V350,V355,V359)</f>
        <v>#DIV/0!</v>
      </c>
      <c r="W324" s="4"/>
    </row>
    <row r="325" spans="1:23" ht="30" x14ac:dyDescent="0.25">
      <c r="A325" s="33"/>
      <c r="B325" s="6" t="s">
        <v>16</v>
      </c>
      <c r="C325" s="8" t="s">
        <v>74</v>
      </c>
      <c r="D325" s="4"/>
      <c r="E325" s="4"/>
      <c r="F325" s="4"/>
      <c r="G325" s="5" t="e">
        <f>AVERAGE(G326:G332)</f>
        <v>#DIV/0!</v>
      </c>
      <c r="H325" s="4"/>
      <c r="I325" s="4"/>
      <c r="J325" s="5" t="e">
        <f>AVERAGE(J326:J332)</f>
        <v>#DIV/0!</v>
      </c>
      <c r="K325" s="4"/>
      <c r="L325" s="4"/>
      <c r="M325" s="5" t="e">
        <f>AVERAGE(M326:M332)</f>
        <v>#DIV/0!</v>
      </c>
      <c r="N325" s="4"/>
      <c r="O325" s="4"/>
      <c r="P325" s="5" t="e">
        <f>AVERAGE(P326:P332)</f>
        <v>#DIV/0!</v>
      </c>
      <c r="Q325" s="4"/>
      <c r="R325" s="4"/>
      <c r="S325" s="5" t="e">
        <f>AVERAGE(S326:S332)</f>
        <v>#DIV/0!</v>
      </c>
      <c r="T325" s="4"/>
      <c r="U325" s="4"/>
      <c r="V325" s="5" t="e">
        <f>AVERAGE(V326:V332)</f>
        <v>#DIV/0!</v>
      </c>
      <c r="W325" s="4"/>
    </row>
    <row r="326" spans="1:23" ht="60" x14ac:dyDescent="0.25">
      <c r="A326" s="31">
        <v>1</v>
      </c>
      <c r="B326" s="10"/>
      <c r="C326" s="11" t="str">
        <f>Perencanaan!C8</f>
        <v>Tersedianya dokumen perencanaan RPJPD yang telah ditetapkan dengan PERDA</v>
      </c>
      <c r="D326" s="11">
        <f>Perencanaan!D8</f>
        <v>0</v>
      </c>
      <c r="E326" s="11">
        <f>Perencanaan!E8</f>
        <v>0</v>
      </c>
      <c r="F326" s="11">
        <f>Perencanaan!F8</f>
        <v>0</v>
      </c>
      <c r="G326" s="11" t="e">
        <f>Perencanaan!G8</f>
        <v>#DIV/0!</v>
      </c>
      <c r="H326" s="11">
        <f>Perencanaan!H8</f>
        <v>0</v>
      </c>
      <c r="I326" s="11">
        <f>Perencanaan!I8</f>
        <v>0</v>
      </c>
      <c r="J326" s="11" t="e">
        <f>Perencanaan!J8</f>
        <v>#DIV/0!</v>
      </c>
      <c r="K326" s="11">
        <f>Perencanaan!K8</f>
        <v>0</v>
      </c>
      <c r="L326" s="11">
        <f>Perencanaan!L8</f>
        <v>0</v>
      </c>
      <c r="M326" s="11" t="e">
        <f>Perencanaan!M8</f>
        <v>#DIV/0!</v>
      </c>
      <c r="N326" s="11">
        <f>Perencanaan!N8</f>
        <v>0</v>
      </c>
      <c r="O326" s="11">
        <f>Perencanaan!O8</f>
        <v>0</v>
      </c>
      <c r="P326" s="11" t="e">
        <f>Perencanaan!P8</f>
        <v>#DIV/0!</v>
      </c>
      <c r="Q326" s="11">
        <f>Perencanaan!Q8</f>
        <v>0</v>
      </c>
      <c r="R326" s="11">
        <f>Perencanaan!R8</f>
        <v>0</v>
      </c>
      <c r="S326" s="11" t="e">
        <f>Perencanaan!S8</f>
        <v>#DIV/0!</v>
      </c>
      <c r="T326" s="11">
        <f>Perencanaan!T8</f>
        <v>0</v>
      </c>
      <c r="U326" s="11">
        <f>Perencanaan!U8</f>
        <v>0</v>
      </c>
      <c r="V326" s="11" t="e">
        <f>Perencanaan!V8</f>
        <v>#DIV/0!</v>
      </c>
      <c r="W326" s="11">
        <f>Perencanaan!W8</f>
        <v>0</v>
      </c>
    </row>
    <row r="327" spans="1:23" ht="60" x14ac:dyDescent="0.25">
      <c r="A327" s="31">
        <v>2</v>
      </c>
      <c r="B327" s="10"/>
      <c r="C327" s="11" t="str">
        <f>Perencanaan!C9</f>
        <v>tersedianya dokumen perencanaan RPJMD yang telah ditetapkan dengan PERDA/PERKADA</v>
      </c>
      <c r="D327" s="11">
        <f>Perencanaan!D9</f>
        <v>0</v>
      </c>
      <c r="E327" s="11">
        <f>Perencanaan!E9</f>
        <v>0</v>
      </c>
      <c r="F327" s="11">
        <f>Perencanaan!F9</f>
        <v>0</v>
      </c>
      <c r="G327" s="11" t="e">
        <f>Perencanaan!G9</f>
        <v>#DIV/0!</v>
      </c>
      <c r="H327" s="11">
        <f>Perencanaan!H9</f>
        <v>0</v>
      </c>
      <c r="I327" s="11">
        <f>Perencanaan!I9</f>
        <v>0</v>
      </c>
      <c r="J327" s="11" t="e">
        <f>Perencanaan!J9</f>
        <v>#DIV/0!</v>
      </c>
      <c r="K327" s="11">
        <f>Perencanaan!K9</f>
        <v>0</v>
      </c>
      <c r="L327" s="11">
        <f>Perencanaan!L9</f>
        <v>0</v>
      </c>
      <c r="M327" s="11" t="e">
        <f>Perencanaan!M9</f>
        <v>#DIV/0!</v>
      </c>
      <c r="N327" s="11">
        <f>Perencanaan!N9</f>
        <v>0</v>
      </c>
      <c r="O327" s="11">
        <f>Perencanaan!O9</f>
        <v>0</v>
      </c>
      <c r="P327" s="11" t="e">
        <f>Perencanaan!P9</f>
        <v>#DIV/0!</v>
      </c>
      <c r="Q327" s="11">
        <f>Perencanaan!Q9</f>
        <v>0</v>
      </c>
      <c r="R327" s="11">
        <f>Perencanaan!R9</f>
        <v>0</v>
      </c>
      <c r="S327" s="11" t="e">
        <f>Perencanaan!S9</f>
        <v>#DIV/0!</v>
      </c>
      <c r="T327" s="11">
        <f>Perencanaan!T9</f>
        <v>0</v>
      </c>
      <c r="U327" s="11">
        <f>Perencanaan!U9</f>
        <v>0</v>
      </c>
      <c r="V327" s="11" t="e">
        <f>Perencanaan!V9</f>
        <v>#DIV/0!</v>
      </c>
      <c r="W327" s="11">
        <f>Perencanaan!W9</f>
        <v>0</v>
      </c>
    </row>
    <row r="328" spans="1:23" ht="60" x14ac:dyDescent="0.25">
      <c r="A328" s="31">
        <v>3</v>
      </c>
      <c r="B328" s="10"/>
      <c r="C328" s="11" t="str">
        <f>Perencanaan!C10</f>
        <v>Tersedianya dokumen perencananaan RKPD yang telah ditetapkan dengan PERKADA</v>
      </c>
      <c r="D328" s="11">
        <f>Perencanaan!D10</f>
        <v>0</v>
      </c>
      <c r="E328" s="11">
        <f>Perencanaan!E10</f>
        <v>0</v>
      </c>
      <c r="F328" s="11">
        <f>Perencanaan!F10</f>
        <v>0</v>
      </c>
      <c r="G328" s="11" t="e">
        <f>Perencanaan!G10</f>
        <v>#DIV/0!</v>
      </c>
      <c r="H328" s="11">
        <f>Perencanaan!H10</f>
        <v>0</v>
      </c>
      <c r="I328" s="11">
        <f>Perencanaan!I10</f>
        <v>0</v>
      </c>
      <c r="J328" s="11" t="e">
        <f>Perencanaan!J10</f>
        <v>#DIV/0!</v>
      </c>
      <c r="K328" s="11">
        <f>Perencanaan!K10</f>
        <v>0</v>
      </c>
      <c r="L328" s="11">
        <f>Perencanaan!L10</f>
        <v>0</v>
      </c>
      <c r="M328" s="11" t="e">
        <f>Perencanaan!M10</f>
        <v>#DIV/0!</v>
      </c>
      <c r="N328" s="11">
        <f>Perencanaan!N10</f>
        <v>0</v>
      </c>
      <c r="O328" s="11">
        <f>Perencanaan!O10</f>
        <v>0</v>
      </c>
      <c r="P328" s="11" t="e">
        <f>Perencanaan!P10</f>
        <v>#DIV/0!</v>
      </c>
      <c r="Q328" s="11">
        <f>Perencanaan!Q10</f>
        <v>0</v>
      </c>
      <c r="R328" s="11">
        <f>Perencanaan!R10</f>
        <v>0</v>
      </c>
      <c r="S328" s="11" t="e">
        <f>Perencanaan!S10</f>
        <v>#DIV/0!</v>
      </c>
      <c r="T328" s="11">
        <f>Perencanaan!T10</f>
        <v>0</v>
      </c>
      <c r="U328" s="11">
        <f>Perencanaan!U10</f>
        <v>0</v>
      </c>
      <c r="V328" s="11" t="e">
        <f>Perencanaan!V10</f>
        <v>#DIV/0!</v>
      </c>
      <c r="W328" s="11">
        <f>Perencanaan!W10</f>
        <v>0</v>
      </c>
    </row>
    <row r="329" spans="1:23" ht="45" x14ac:dyDescent="0.25">
      <c r="A329" s="31">
        <v>4</v>
      </c>
      <c r="B329" s="10"/>
      <c r="C329" s="11" t="str">
        <f>Perencanaan!C11</f>
        <v>Tersediaanya dokumen RTRW yang telah ditetapkan dengan PERDA</v>
      </c>
      <c r="D329" s="11">
        <f>Perencanaan!D11</f>
        <v>0</v>
      </c>
      <c r="E329" s="11">
        <f>Perencanaan!E11</f>
        <v>0</v>
      </c>
      <c r="F329" s="11">
        <f>Perencanaan!F11</f>
        <v>0</v>
      </c>
      <c r="G329" s="11" t="e">
        <f>Perencanaan!G11</f>
        <v>#DIV/0!</v>
      </c>
      <c r="H329" s="11">
        <f>Perencanaan!H11</f>
        <v>0</v>
      </c>
      <c r="I329" s="11">
        <f>Perencanaan!I11</f>
        <v>0</v>
      </c>
      <c r="J329" s="11" t="e">
        <f>Perencanaan!J11</f>
        <v>#DIV/0!</v>
      </c>
      <c r="K329" s="11">
        <f>Perencanaan!K11</f>
        <v>0</v>
      </c>
      <c r="L329" s="11">
        <f>Perencanaan!L11</f>
        <v>0</v>
      </c>
      <c r="M329" s="11" t="e">
        <f>Perencanaan!M11</f>
        <v>#DIV/0!</v>
      </c>
      <c r="N329" s="11">
        <f>Perencanaan!N11</f>
        <v>0</v>
      </c>
      <c r="O329" s="11">
        <f>Perencanaan!O11</f>
        <v>0</v>
      </c>
      <c r="P329" s="11" t="e">
        <f>Perencanaan!P11</f>
        <v>#DIV/0!</v>
      </c>
      <c r="Q329" s="11">
        <f>Perencanaan!Q11</f>
        <v>0</v>
      </c>
      <c r="R329" s="11">
        <f>Perencanaan!R11</f>
        <v>0</v>
      </c>
      <c r="S329" s="11" t="e">
        <f>Perencanaan!S11</f>
        <v>#DIV/0!</v>
      </c>
      <c r="T329" s="11">
        <f>Perencanaan!T11</f>
        <v>0</v>
      </c>
      <c r="U329" s="11">
        <f>Perencanaan!U11</f>
        <v>0</v>
      </c>
      <c r="V329" s="11" t="e">
        <f>Perencanaan!V11</f>
        <v>#DIV/0!</v>
      </c>
      <c r="W329" s="11">
        <f>Perencanaan!W11</f>
        <v>0</v>
      </c>
    </row>
    <row r="330" spans="1:23" ht="45" x14ac:dyDescent="0.25">
      <c r="A330" s="31">
        <v>5</v>
      </c>
      <c r="B330" s="10"/>
      <c r="C330" s="11" t="str">
        <f>Perencanaan!C12</f>
        <v>penjabaran konsistensi program RPJMD ke dalam RKPD</v>
      </c>
      <c r="D330" s="11">
        <f>Perencanaan!D12</f>
        <v>0</v>
      </c>
      <c r="E330" s="11">
        <f>Perencanaan!E12</f>
        <v>0</v>
      </c>
      <c r="F330" s="11">
        <f>Perencanaan!F12</f>
        <v>0</v>
      </c>
      <c r="G330" s="11" t="e">
        <f>Perencanaan!G12</f>
        <v>#DIV/0!</v>
      </c>
      <c r="H330" s="11">
        <f>Perencanaan!H12</f>
        <v>0</v>
      </c>
      <c r="I330" s="11">
        <f>Perencanaan!I12</f>
        <v>0</v>
      </c>
      <c r="J330" s="11" t="e">
        <f>Perencanaan!J12</f>
        <v>#DIV/0!</v>
      </c>
      <c r="K330" s="11">
        <f>Perencanaan!K12</f>
        <v>0</v>
      </c>
      <c r="L330" s="11">
        <f>Perencanaan!L12</f>
        <v>0</v>
      </c>
      <c r="M330" s="11" t="e">
        <f>Perencanaan!M12</f>
        <v>#DIV/0!</v>
      </c>
      <c r="N330" s="11">
        <f>Perencanaan!N12</f>
        <v>0</v>
      </c>
      <c r="O330" s="11">
        <f>Perencanaan!O12</f>
        <v>0</v>
      </c>
      <c r="P330" s="11" t="e">
        <f>Perencanaan!P12</f>
        <v>#DIV/0!</v>
      </c>
      <c r="Q330" s="11">
        <f>Perencanaan!Q12</f>
        <v>0</v>
      </c>
      <c r="R330" s="11">
        <f>Perencanaan!R12</f>
        <v>0</v>
      </c>
      <c r="S330" s="11" t="e">
        <f>Perencanaan!S12</f>
        <v>#DIV/0!</v>
      </c>
      <c r="T330" s="11">
        <f>Perencanaan!T12</f>
        <v>0</v>
      </c>
      <c r="U330" s="11">
        <f>Perencanaan!U12</f>
        <v>0</v>
      </c>
      <c r="V330" s="11" t="e">
        <f>Perencanaan!V12</f>
        <v>#DIV/0!</v>
      </c>
      <c r="W330" s="11">
        <f>Perencanaan!W12</f>
        <v>0</v>
      </c>
    </row>
    <row r="331" spans="1:23" ht="45" x14ac:dyDescent="0.25">
      <c r="A331" s="31">
        <v>6</v>
      </c>
      <c r="B331" s="10"/>
      <c r="C331" s="11" t="str">
        <f>Perencanaan!C13</f>
        <v>penjabaran konsistensi program RKPD ke dalam APBD</v>
      </c>
      <c r="D331" s="11">
        <f>Perencanaan!D13</f>
        <v>0</v>
      </c>
      <c r="E331" s="11">
        <f>Perencanaan!E13</f>
        <v>0</v>
      </c>
      <c r="F331" s="11">
        <f>Perencanaan!F13</f>
        <v>0</v>
      </c>
      <c r="G331" s="11" t="e">
        <f>Perencanaan!G13</f>
        <v>#DIV/0!</v>
      </c>
      <c r="H331" s="11">
        <f>Perencanaan!H13</f>
        <v>0</v>
      </c>
      <c r="I331" s="11">
        <f>Perencanaan!I13</f>
        <v>0</v>
      </c>
      <c r="J331" s="11" t="e">
        <f>Perencanaan!J13</f>
        <v>#DIV/0!</v>
      </c>
      <c r="K331" s="11">
        <f>Perencanaan!K13</f>
        <v>0</v>
      </c>
      <c r="L331" s="11">
        <f>Perencanaan!L13</f>
        <v>0</v>
      </c>
      <c r="M331" s="11" t="e">
        <f>Perencanaan!M13</f>
        <v>#DIV/0!</v>
      </c>
      <c r="N331" s="11">
        <f>Perencanaan!N13</f>
        <v>0</v>
      </c>
      <c r="O331" s="11">
        <f>Perencanaan!O13</f>
        <v>0</v>
      </c>
      <c r="P331" s="11" t="e">
        <f>Perencanaan!P13</f>
        <v>#DIV/0!</v>
      </c>
      <c r="Q331" s="11">
        <f>Perencanaan!Q13</f>
        <v>0</v>
      </c>
      <c r="R331" s="11">
        <f>Perencanaan!R13</f>
        <v>0</v>
      </c>
      <c r="S331" s="11" t="e">
        <f>Perencanaan!S13</f>
        <v>#DIV/0!</v>
      </c>
      <c r="T331" s="11">
        <f>Perencanaan!T13</f>
        <v>0</v>
      </c>
      <c r="U331" s="11">
        <f>Perencanaan!U13</f>
        <v>0</v>
      </c>
      <c r="V331" s="11" t="e">
        <f>Perencanaan!V13</f>
        <v>#DIV/0!</v>
      </c>
      <c r="W331" s="11">
        <f>Perencanaan!W13</f>
        <v>0</v>
      </c>
    </row>
    <row r="332" spans="1:23" ht="45" x14ac:dyDescent="0.25">
      <c r="A332" s="31">
        <v>7</v>
      </c>
      <c r="B332" s="10"/>
      <c r="C332" s="11" t="str">
        <f>Perencanaan!C14</f>
        <v>kesesuaian rencana pembangunan dengan RTRW</v>
      </c>
      <c r="D332" s="11">
        <f>Perencanaan!D14</f>
        <v>0</v>
      </c>
      <c r="E332" s="11">
        <f>Perencanaan!E14</f>
        <v>0</v>
      </c>
      <c r="F332" s="11">
        <f>Perencanaan!F14</f>
        <v>0</v>
      </c>
      <c r="G332" s="11" t="e">
        <f>Perencanaan!G14</f>
        <v>#DIV/0!</v>
      </c>
      <c r="H332" s="11">
        <f>Perencanaan!H14</f>
        <v>0</v>
      </c>
      <c r="I332" s="11">
        <f>Perencanaan!I14</f>
        <v>0</v>
      </c>
      <c r="J332" s="11" t="e">
        <f>Perencanaan!J14</f>
        <v>#DIV/0!</v>
      </c>
      <c r="K332" s="11">
        <f>Perencanaan!K14</f>
        <v>0</v>
      </c>
      <c r="L332" s="11">
        <f>Perencanaan!L14</f>
        <v>0</v>
      </c>
      <c r="M332" s="11" t="e">
        <f>Perencanaan!M14</f>
        <v>#DIV/0!</v>
      </c>
      <c r="N332" s="11">
        <f>Perencanaan!N14</f>
        <v>0</v>
      </c>
      <c r="O332" s="11">
        <f>Perencanaan!O14</f>
        <v>0</v>
      </c>
      <c r="P332" s="11" t="e">
        <f>Perencanaan!P14</f>
        <v>#DIV/0!</v>
      </c>
      <c r="Q332" s="11">
        <f>Perencanaan!Q14</f>
        <v>0</v>
      </c>
      <c r="R332" s="11">
        <f>Perencanaan!R14</f>
        <v>0</v>
      </c>
      <c r="S332" s="11" t="e">
        <f>Perencanaan!S14</f>
        <v>#DIV/0!</v>
      </c>
      <c r="T332" s="11">
        <f>Perencanaan!T14</f>
        <v>0</v>
      </c>
      <c r="U332" s="11">
        <f>Perencanaan!U14</f>
        <v>0</v>
      </c>
      <c r="V332" s="11" t="e">
        <f>Perencanaan!V14</f>
        <v>#DIV/0!</v>
      </c>
      <c r="W332" s="11">
        <f>Perencanaan!W14</f>
        <v>0</v>
      </c>
    </row>
    <row r="333" spans="1:23" x14ac:dyDescent="0.25">
      <c r="A333" s="33"/>
      <c r="B333" s="6" t="s">
        <v>17</v>
      </c>
      <c r="C333" s="8" t="s">
        <v>76</v>
      </c>
      <c r="D333" s="4"/>
      <c r="E333" s="4"/>
      <c r="F333" s="4"/>
      <c r="G333" s="5" t="e">
        <f>AVERAGE(G334:G342)</f>
        <v>#DIV/0!</v>
      </c>
      <c r="H333" s="4"/>
      <c r="I333" s="4"/>
      <c r="J333" s="5" t="e">
        <f>AVERAGE(J334:J342)</f>
        <v>#DIV/0!</v>
      </c>
      <c r="K333" s="4"/>
      <c r="L333" s="4"/>
      <c r="M333" s="5" t="e">
        <f>AVERAGE(M334:M342)</f>
        <v>#DIV/0!</v>
      </c>
      <c r="N333" s="4"/>
      <c r="O333" s="4"/>
      <c r="P333" s="5" t="e">
        <f>AVERAGE(P334:P342)</f>
        <v>#DIV/0!</v>
      </c>
      <c r="Q333" s="4"/>
      <c r="R333" s="4"/>
      <c r="S333" s="5" t="e">
        <f>AVERAGE(S334:S342)</f>
        <v>#DIV/0!</v>
      </c>
      <c r="T333" s="4"/>
      <c r="U333" s="4"/>
      <c r="V333" s="5" t="e">
        <f>AVERAGE(V334:V342)</f>
        <v>#DIV/0!</v>
      </c>
      <c r="W333" s="4"/>
    </row>
    <row r="334" spans="1:23" ht="30" x14ac:dyDescent="0.25">
      <c r="A334" s="31">
        <v>1</v>
      </c>
      <c r="B334" s="10"/>
      <c r="C334" s="11" t="str">
        <f>Keuangan!C8</f>
        <v>Opini BPK terhadap laporan keuangan</v>
      </c>
      <c r="D334" s="11">
        <f>Keuangan!D8</f>
        <v>0</v>
      </c>
      <c r="E334" s="11">
        <f>Keuangan!E8</f>
        <v>0</v>
      </c>
      <c r="F334" s="11">
        <f>Keuangan!F8</f>
        <v>0</v>
      </c>
      <c r="G334" s="11" t="e">
        <f>Keuangan!G8</f>
        <v>#DIV/0!</v>
      </c>
      <c r="H334" s="11">
        <f>Keuangan!H8</f>
        <v>0</v>
      </c>
      <c r="I334" s="11">
        <f>Keuangan!I8</f>
        <v>0</v>
      </c>
      <c r="J334" s="11" t="e">
        <f>Keuangan!J8</f>
        <v>#DIV/0!</v>
      </c>
      <c r="K334" s="11">
        <f>Keuangan!K8</f>
        <v>0</v>
      </c>
      <c r="L334" s="11">
        <f>Keuangan!L8</f>
        <v>0</v>
      </c>
      <c r="M334" s="11" t="e">
        <f>Keuangan!M8</f>
        <v>#DIV/0!</v>
      </c>
      <c r="N334" s="11">
        <f>Keuangan!N8</f>
        <v>0</v>
      </c>
      <c r="O334" s="11">
        <f>Keuangan!O8</f>
        <v>0</v>
      </c>
      <c r="P334" s="11" t="e">
        <f>Keuangan!P8</f>
        <v>#DIV/0!</v>
      </c>
      <c r="Q334" s="11">
        <f>Keuangan!Q8</f>
        <v>0</v>
      </c>
      <c r="R334" s="11">
        <f>Keuangan!R8</f>
        <v>0</v>
      </c>
      <c r="S334" s="11" t="e">
        <f>Keuangan!S8</f>
        <v>#DIV/0!</v>
      </c>
      <c r="T334" s="11">
        <f>Keuangan!T8</f>
        <v>0</v>
      </c>
      <c r="U334" s="11">
        <f>Keuangan!U8</f>
        <v>0</v>
      </c>
      <c r="V334" s="11" t="e">
        <f>Keuangan!V8</f>
        <v>#DIV/0!</v>
      </c>
      <c r="W334" s="11">
        <f>Keuangan!W8</f>
        <v>0</v>
      </c>
    </row>
    <row r="335" spans="1:23" x14ac:dyDescent="0.25">
      <c r="A335" s="31">
        <v>2</v>
      </c>
      <c r="B335" s="10"/>
      <c r="C335" s="11" t="str">
        <f>Keuangan!C9</f>
        <v>Persentase SILPA</v>
      </c>
      <c r="D335" s="11">
        <f>Keuangan!D9</f>
        <v>0</v>
      </c>
      <c r="E335" s="11">
        <f>Keuangan!E9</f>
        <v>0</v>
      </c>
      <c r="F335" s="11">
        <f>Keuangan!F9</f>
        <v>0</v>
      </c>
      <c r="G335" s="11" t="e">
        <f>Keuangan!G9</f>
        <v>#DIV/0!</v>
      </c>
      <c r="H335" s="11">
        <f>Keuangan!H9</f>
        <v>0</v>
      </c>
      <c r="I335" s="11">
        <f>Keuangan!I9</f>
        <v>0</v>
      </c>
      <c r="J335" s="11" t="e">
        <f>Keuangan!J9</f>
        <v>#DIV/0!</v>
      </c>
      <c r="K335" s="11">
        <f>Keuangan!K9</f>
        <v>0</v>
      </c>
      <c r="L335" s="11">
        <f>Keuangan!L9</f>
        <v>0</v>
      </c>
      <c r="M335" s="11" t="e">
        <f>Keuangan!M9</f>
        <v>#DIV/0!</v>
      </c>
      <c r="N335" s="11">
        <f>Keuangan!N9</f>
        <v>0</v>
      </c>
      <c r="O335" s="11">
        <f>Keuangan!O9</f>
        <v>0</v>
      </c>
      <c r="P335" s="11" t="e">
        <f>Keuangan!P9</f>
        <v>#DIV/0!</v>
      </c>
      <c r="Q335" s="11">
        <f>Keuangan!Q9</f>
        <v>0</v>
      </c>
      <c r="R335" s="11">
        <f>Keuangan!R9</f>
        <v>0</v>
      </c>
      <c r="S335" s="11" t="e">
        <f>Keuangan!S9</f>
        <v>#DIV/0!</v>
      </c>
      <c r="T335" s="11">
        <f>Keuangan!T9</f>
        <v>0</v>
      </c>
      <c r="U335" s="11">
        <f>Keuangan!U9</f>
        <v>0</v>
      </c>
      <c r="V335" s="11" t="e">
        <f>Keuangan!V9</f>
        <v>#DIV/0!</v>
      </c>
      <c r="W335" s="11">
        <f>Keuangan!W9</f>
        <v>0</v>
      </c>
    </row>
    <row r="336" spans="1:23" ht="30" x14ac:dyDescent="0.25">
      <c r="A336" s="31">
        <v>3</v>
      </c>
      <c r="B336" s="10"/>
      <c r="C336" s="11" t="str">
        <f>Keuangan!C10</f>
        <v>Persentase SILPA terhadap APBD</v>
      </c>
      <c r="D336" s="11">
        <f>Keuangan!D10</f>
        <v>0</v>
      </c>
      <c r="E336" s="11">
        <f>Keuangan!E10</f>
        <v>0</v>
      </c>
      <c r="F336" s="11">
        <f>Keuangan!F10</f>
        <v>0</v>
      </c>
      <c r="G336" s="11" t="e">
        <f>Keuangan!G10</f>
        <v>#DIV/0!</v>
      </c>
      <c r="H336" s="11">
        <f>Keuangan!H10</f>
        <v>0</v>
      </c>
      <c r="I336" s="11">
        <f>Keuangan!I10</f>
        <v>0</v>
      </c>
      <c r="J336" s="11" t="e">
        <f>Keuangan!J10</f>
        <v>#DIV/0!</v>
      </c>
      <c r="K336" s="11">
        <f>Keuangan!K10</f>
        <v>0</v>
      </c>
      <c r="L336" s="11">
        <f>Keuangan!L10</f>
        <v>0</v>
      </c>
      <c r="M336" s="11" t="e">
        <f>Keuangan!M10</f>
        <v>#DIV/0!</v>
      </c>
      <c r="N336" s="11">
        <f>Keuangan!N10</f>
        <v>0</v>
      </c>
      <c r="O336" s="11">
        <f>Keuangan!O10</f>
        <v>0</v>
      </c>
      <c r="P336" s="11" t="e">
        <f>Keuangan!P10</f>
        <v>#DIV/0!</v>
      </c>
      <c r="Q336" s="11">
        <f>Keuangan!Q10</f>
        <v>0</v>
      </c>
      <c r="R336" s="11">
        <f>Keuangan!R10</f>
        <v>0</v>
      </c>
      <c r="S336" s="11" t="e">
        <f>Keuangan!S10</f>
        <v>#DIV/0!</v>
      </c>
      <c r="T336" s="11">
        <f>Keuangan!T10</f>
        <v>0</v>
      </c>
      <c r="U336" s="11">
        <f>Keuangan!U10</f>
        <v>0</v>
      </c>
      <c r="V336" s="11" t="e">
        <f>Keuangan!V10</f>
        <v>#DIV/0!</v>
      </c>
      <c r="W336" s="11">
        <f>Keuangan!W10</f>
        <v>0</v>
      </c>
    </row>
    <row r="337" spans="1:23" ht="45" x14ac:dyDescent="0.25">
      <c r="A337" s="31">
        <v>4</v>
      </c>
      <c r="B337" s="10"/>
      <c r="C337" s="11" t="str">
        <f>Keuangan!C11</f>
        <v>Persentase program/kegiatan yang tidak terlaksana</v>
      </c>
      <c r="D337" s="11">
        <f>Keuangan!D11</f>
        <v>0</v>
      </c>
      <c r="E337" s="11">
        <f>Keuangan!E11</f>
        <v>0</v>
      </c>
      <c r="F337" s="11">
        <f>Keuangan!F11</f>
        <v>0</v>
      </c>
      <c r="G337" s="11" t="e">
        <f>Keuangan!G11</f>
        <v>#DIV/0!</v>
      </c>
      <c r="H337" s="11">
        <f>Keuangan!H11</f>
        <v>0</v>
      </c>
      <c r="I337" s="11">
        <f>Keuangan!I11</f>
        <v>0</v>
      </c>
      <c r="J337" s="11" t="e">
        <f>Keuangan!J11</f>
        <v>#DIV/0!</v>
      </c>
      <c r="K337" s="11">
        <f>Keuangan!K11</f>
        <v>0</v>
      </c>
      <c r="L337" s="11">
        <f>Keuangan!L11</f>
        <v>0</v>
      </c>
      <c r="M337" s="11" t="e">
        <f>Keuangan!M11</f>
        <v>#DIV/0!</v>
      </c>
      <c r="N337" s="11">
        <f>Keuangan!N11</f>
        <v>0</v>
      </c>
      <c r="O337" s="11">
        <f>Keuangan!O11</f>
        <v>0</v>
      </c>
      <c r="P337" s="11" t="e">
        <f>Keuangan!P11</f>
        <v>#DIV/0!</v>
      </c>
      <c r="Q337" s="11">
        <f>Keuangan!Q11</f>
        <v>0</v>
      </c>
      <c r="R337" s="11">
        <f>Keuangan!R11</f>
        <v>0</v>
      </c>
      <c r="S337" s="11" t="e">
        <f>Keuangan!S11</f>
        <v>#DIV/0!</v>
      </c>
      <c r="T337" s="11">
        <f>Keuangan!T11</f>
        <v>0</v>
      </c>
      <c r="U337" s="11">
        <f>Keuangan!U11</f>
        <v>0</v>
      </c>
      <c r="V337" s="11" t="e">
        <f>Keuangan!V11</f>
        <v>#DIV/0!</v>
      </c>
      <c r="W337" s="11">
        <f>Keuangan!W11</f>
        <v>0</v>
      </c>
    </row>
    <row r="338" spans="1:23" ht="30" x14ac:dyDescent="0.25">
      <c r="A338" s="31">
        <v>5</v>
      </c>
      <c r="B338" s="10"/>
      <c r="C338" s="11" t="str">
        <f>Keuangan!C12</f>
        <v>Persentase belanja pendidikan (20%)</v>
      </c>
      <c r="D338" s="11">
        <f>Keuangan!D12</f>
        <v>0</v>
      </c>
      <c r="E338" s="11">
        <f>Keuangan!E12</f>
        <v>0</v>
      </c>
      <c r="F338" s="11">
        <f>Keuangan!F12</f>
        <v>0</v>
      </c>
      <c r="G338" s="11" t="e">
        <f>Keuangan!G12</f>
        <v>#DIV/0!</v>
      </c>
      <c r="H338" s="11">
        <f>Keuangan!H12</f>
        <v>0</v>
      </c>
      <c r="I338" s="11">
        <f>Keuangan!I12</f>
        <v>0</v>
      </c>
      <c r="J338" s="11" t="e">
        <f>Keuangan!J12</f>
        <v>#DIV/0!</v>
      </c>
      <c r="K338" s="11">
        <f>Keuangan!K12</f>
        <v>0</v>
      </c>
      <c r="L338" s="11">
        <f>Keuangan!L12</f>
        <v>0</v>
      </c>
      <c r="M338" s="11" t="e">
        <f>Keuangan!M12</f>
        <v>#DIV/0!</v>
      </c>
      <c r="N338" s="11">
        <f>Keuangan!N12</f>
        <v>0</v>
      </c>
      <c r="O338" s="11">
        <f>Keuangan!O12</f>
        <v>0</v>
      </c>
      <c r="P338" s="11" t="e">
        <f>Keuangan!P12</f>
        <v>#DIV/0!</v>
      </c>
      <c r="Q338" s="11">
        <f>Keuangan!Q12</f>
        <v>0</v>
      </c>
      <c r="R338" s="11">
        <f>Keuangan!R12</f>
        <v>0</v>
      </c>
      <c r="S338" s="11" t="e">
        <f>Keuangan!S12</f>
        <v>#DIV/0!</v>
      </c>
      <c r="T338" s="11">
        <f>Keuangan!T12</f>
        <v>0</v>
      </c>
      <c r="U338" s="11">
        <f>Keuangan!U12</f>
        <v>0</v>
      </c>
      <c r="V338" s="11" t="e">
        <f>Keuangan!V12</f>
        <v>#DIV/0!</v>
      </c>
      <c r="W338" s="11">
        <f>Keuangan!W12</f>
        <v>0</v>
      </c>
    </row>
    <row r="339" spans="1:23" ht="30" x14ac:dyDescent="0.25">
      <c r="A339" s="31">
        <v>6</v>
      </c>
      <c r="B339" s="10"/>
      <c r="C339" s="11" t="str">
        <f>Keuangan!C13</f>
        <v>Persentase belanja kesehatan (10%)</v>
      </c>
      <c r="D339" s="11">
        <f>Keuangan!D13</f>
        <v>0</v>
      </c>
      <c r="E339" s="11">
        <f>Keuangan!E13</f>
        <v>0</v>
      </c>
      <c r="F339" s="11">
        <f>Keuangan!F13</f>
        <v>0</v>
      </c>
      <c r="G339" s="11" t="e">
        <f>Keuangan!G13</f>
        <v>#DIV/0!</v>
      </c>
      <c r="H339" s="11">
        <f>Keuangan!H13</f>
        <v>0</v>
      </c>
      <c r="I339" s="11">
        <f>Keuangan!I13</f>
        <v>0</v>
      </c>
      <c r="J339" s="11" t="e">
        <f>Keuangan!J13</f>
        <v>#DIV/0!</v>
      </c>
      <c r="K339" s="11">
        <f>Keuangan!K13</f>
        <v>0</v>
      </c>
      <c r="L339" s="11">
        <f>Keuangan!L13</f>
        <v>0</v>
      </c>
      <c r="M339" s="11" t="e">
        <f>Keuangan!M13</f>
        <v>#DIV/0!</v>
      </c>
      <c r="N339" s="11">
        <f>Keuangan!N13</f>
        <v>0</v>
      </c>
      <c r="O339" s="11">
        <f>Keuangan!O13</f>
        <v>0</v>
      </c>
      <c r="P339" s="11" t="e">
        <f>Keuangan!P13</f>
        <v>#DIV/0!</v>
      </c>
      <c r="Q339" s="11">
        <f>Keuangan!Q13</f>
        <v>0</v>
      </c>
      <c r="R339" s="11">
        <f>Keuangan!R13</f>
        <v>0</v>
      </c>
      <c r="S339" s="11" t="e">
        <f>Keuangan!S13</f>
        <v>#DIV/0!</v>
      </c>
      <c r="T339" s="11">
        <f>Keuangan!T13</f>
        <v>0</v>
      </c>
      <c r="U339" s="11">
        <f>Keuangan!U13</f>
        <v>0</v>
      </c>
      <c r="V339" s="11" t="e">
        <f>Keuangan!V13</f>
        <v>#DIV/0!</v>
      </c>
      <c r="W339" s="11">
        <f>Keuangan!W13</f>
        <v>0</v>
      </c>
    </row>
    <row r="340" spans="1:23" ht="45" x14ac:dyDescent="0.25">
      <c r="A340" s="31">
        <v>7</v>
      </c>
      <c r="B340" s="10"/>
      <c r="C340" s="11" t="str">
        <f>Keuangan!C14</f>
        <v>Perbandingan antara belanja langsung dengan belanja tidak langsung</v>
      </c>
      <c r="D340" s="11">
        <f>Keuangan!D14</f>
        <v>0</v>
      </c>
      <c r="E340" s="11">
        <f>Keuangan!E14</f>
        <v>0</v>
      </c>
      <c r="F340" s="11">
        <f>Keuangan!F14</f>
        <v>0</v>
      </c>
      <c r="G340" s="11" t="e">
        <f>Keuangan!G14</f>
        <v>#DIV/0!</v>
      </c>
      <c r="H340" s="11">
        <f>Keuangan!H14</f>
        <v>0</v>
      </c>
      <c r="I340" s="11">
        <f>Keuangan!I14</f>
        <v>0</v>
      </c>
      <c r="J340" s="11" t="e">
        <f>Keuangan!J14</f>
        <v>#DIV/0!</v>
      </c>
      <c r="K340" s="11">
        <f>Keuangan!K14</f>
        <v>0</v>
      </c>
      <c r="L340" s="11">
        <f>Keuangan!L14</f>
        <v>0</v>
      </c>
      <c r="M340" s="11" t="e">
        <f>Keuangan!M14</f>
        <v>#DIV/0!</v>
      </c>
      <c r="N340" s="11">
        <f>Keuangan!N14</f>
        <v>0</v>
      </c>
      <c r="O340" s="11">
        <f>Keuangan!O14</f>
        <v>0</v>
      </c>
      <c r="P340" s="11" t="e">
        <f>Keuangan!P14</f>
        <v>#DIV/0!</v>
      </c>
      <c r="Q340" s="11">
        <f>Keuangan!Q14</f>
        <v>0</v>
      </c>
      <c r="R340" s="11">
        <f>Keuangan!R14</f>
        <v>0</v>
      </c>
      <c r="S340" s="11" t="e">
        <f>Keuangan!S14</f>
        <v>#DIV/0!</v>
      </c>
      <c r="T340" s="11">
        <f>Keuangan!T14</f>
        <v>0</v>
      </c>
      <c r="U340" s="11">
        <f>Keuangan!U14</f>
        <v>0</v>
      </c>
      <c r="V340" s="11" t="e">
        <f>Keuangan!V14</f>
        <v>#DIV/0!</v>
      </c>
      <c r="W340" s="11">
        <f>Keuangan!W14</f>
        <v>0</v>
      </c>
    </row>
    <row r="341" spans="1:23" ht="30" x14ac:dyDescent="0.25">
      <c r="A341" s="31">
        <v>8</v>
      </c>
      <c r="B341" s="10"/>
      <c r="C341" s="11" t="str">
        <f>Keuangan!C15</f>
        <v>Bagi hasil kabupaten/kota dan desa</v>
      </c>
      <c r="D341" s="11">
        <f>Keuangan!D15</f>
        <v>0</v>
      </c>
      <c r="E341" s="11">
        <f>Keuangan!E15</f>
        <v>0</v>
      </c>
      <c r="F341" s="11">
        <f>Keuangan!F15</f>
        <v>0</v>
      </c>
      <c r="G341" s="11" t="e">
        <f>Keuangan!G15</f>
        <v>#DIV/0!</v>
      </c>
      <c r="H341" s="11">
        <f>Keuangan!H15</f>
        <v>0</v>
      </c>
      <c r="I341" s="11">
        <f>Keuangan!I15</f>
        <v>0</v>
      </c>
      <c r="J341" s="11" t="e">
        <f>Keuangan!J15</f>
        <v>#DIV/0!</v>
      </c>
      <c r="K341" s="11">
        <f>Keuangan!K15</f>
        <v>0</v>
      </c>
      <c r="L341" s="11">
        <f>Keuangan!L15</f>
        <v>0</v>
      </c>
      <c r="M341" s="11" t="e">
        <f>Keuangan!M15</f>
        <v>#DIV/0!</v>
      </c>
      <c r="N341" s="11">
        <f>Keuangan!N15</f>
        <v>0</v>
      </c>
      <c r="O341" s="11">
        <f>Keuangan!O15</f>
        <v>0</v>
      </c>
      <c r="P341" s="11" t="e">
        <f>Keuangan!P15</f>
        <v>#DIV/0!</v>
      </c>
      <c r="Q341" s="11">
        <f>Keuangan!Q15</f>
        <v>0</v>
      </c>
      <c r="R341" s="11">
        <f>Keuangan!R15</f>
        <v>0</v>
      </c>
      <c r="S341" s="11" t="e">
        <f>Keuangan!S15</f>
        <v>#DIV/0!</v>
      </c>
      <c r="T341" s="11">
        <f>Keuangan!T15</f>
        <v>0</v>
      </c>
      <c r="U341" s="11">
        <f>Keuangan!U15</f>
        <v>0</v>
      </c>
      <c r="V341" s="11" t="e">
        <f>Keuangan!V15</f>
        <v>#DIV/0!</v>
      </c>
      <c r="W341" s="11">
        <f>Keuangan!W15</f>
        <v>0</v>
      </c>
    </row>
    <row r="342" spans="1:23" x14ac:dyDescent="0.25">
      <c r="A342" s="31">
        <v>9</v>
      </c>
      <c r="B342" s="10"/>
      <c r="C342" s="11" t="str">
        <f>Keuangan!C16</f>
        <v>Penetapan APBD</v>
      </c>
      <c r="D342" s="11">
        <f>Keuangan!D16</f>
        <v>0</v>
      </c>
      <c r="E342" s="11">
        <f>Keuangan!E16</f>
        <v>0</v>
      </c>
      <c r="F342" s="11">
        <f>Keuangan!F16</f>
        <v>0</v>
      </c>
      <c r="G342" s="11" t="e">
        <f>Keuangan!G16</f>
        <v>#DIV/0!</v>
      </c>
      <c r="H342" s="11">
        <f>Keuangan!H16</f>
        <v>0</v>
      </c>
      <c r="I342" s="11">
        <f>Keuangan!I16</f>
        <v>0</v>
      </c>
      <c r="J342" s="11" t="e">
        <f>Keuangan!J16</f>
        <v>#DIV/0!</v>
      </c>
      <c r="K342" s="11">
        <f>Keuangan!K16</f>
        <v>0</v>
      </c>
      <c r="L342" s="11">
        <f>Keuangan!L16</f>
        <v>0</v>
      </c>
      <c r="M342" s="11" t="e">
        <f>Keuangan!M16</f>
        <v>#DIV/0!</v>
      </c>
      <c r="N342" s="11">
        <f>Keuangan!N16</f>
        <v>0</v>
      </c>
      <c r="O342" s="11">
        <f>Keuangan!O16</f>
        <v>0</v>
      </c>
      <c r="P342" s="11" t="e">
        <f>Keuangan!P16</f>
        <v>#DIV/0!</v>
      </c>
      <c r="Q342" s="11">
        <f>Keuangan!Q16</f>
        <v>0</v>
      </c>
      <c r="R342" s="11">
        <f>Keuangan!R16</f>
        <v>0</v>
      </c>
      <c r="S342" s="11" t="e">
        <f>Keuangan!S16</f>
        <v>#DIV/0!</v>
      </c>
      <c r="T342" s="11">
        <f>Keuangan!T16</f>
        <v>0</v>
      </c>
      <c r="U342" s="11">
        <f>Keuangan!U16</f>
        <v>0</v>
      </c>
      <c r="V342" s="11" t="e">
        <f>Keuangan!V16</f>
        <v>#DIV/0!</v>
      </c>
      <c r="W342" s="11">
        <f>Keuangan!W16</f>
        <v>0</v>
      </c>
    </row>
    <row r="343" spans="1:23" ht="30" x14ac:dyDescent="0.25">
      <c r="A343" s="33"/>
      <c r="B343" s="7" t="s">
        <v>19</v>
      </c>
      <c r="C343" s="12" t="s">
        <v>77</v>
      </c>
      <c r="D343" s="4"/>
      <c r="E343" s="4"/>
      <c r="F343" s="4"/>
      <c r="G343" s="5" t="e">
        <f>AVERAGE(G344:G349)</f>
        <v>#DIV/0!</v>
      </c>
      <c r="H343" s="4"/>
      <c r="I343" s="4"/>
      <c r="J343" s="5" t="e">
        <f>AVERAGE(J344:J349)</f>
        <v>#DIV/0!</v>
      </c>
      <c r="K343" s="4"/>
      <c r="L343" s="4"/>
      <c r="M343" s="5" t="e">
        <f>AVERAGE(M344:M349)</f>
        <v>#DIV/0!</v>
      </c>
      <c r="N343" s="4"/>
      <c r="O343" s="4"/>
      <c r="P343" s="5" t="e">
        <f>AVERAGE(P344:P349)</f>
        <v>#DIV/0!</v>
      </c>
      <c r="Q343" s="4"/>
      <c r="R343" s="4"/>
      <c r="S343" s="5" t="e">
        <f>AVERAGE(S344:S349)</f>
        <v>#DIV/0!</v>
      </c>
      <c r="T343" s="4"/>
      <c r="U343" s="4"/>
      <c r="V343" s="5" t="e">
        <f>AVERAGE(V344:V349)</f>
        <v>#DIV/0!</v>
      </c>
      <c r="W343" s="4"/>
    </row>
    <row r="344" spans="1:23" ht="45" x14ac:dyDescent="0.25">
      <c r="A344" s="31">
        <v>1</v>
      </c>
      <c r="B344" s="36"/>
      <c r="C344" s="37" t="str">
        <f>Kepegawaian!C8</f>
        <v>Rata-rata lama pegawai mendapatkan pendidikan dan pelatihan;</v>
      </c>
      <c r="D344" s="37">
        <f>Kepegawaian!D8</f>
        <v>0</v>
      </c>
      <c r="E344" s="37">
        <f>Kepegawaian!E8</f>
        <v>0</v>
      </c>
      <c r="F344" s="37">
        <f>Kepegawaian!F8</f>
        <v>0</v>
      </c>
      <c r="G344" s="37" t="e">
        <f>Kepegawaian!G8</f>
        <v>#DIV/0!</v>
      </c>
      <c r="H344" s="37">
        <f>Kepegawaian!H8</f>
        <v>0</v>
      </c>
      <c r="I344" s="37">
        <f>Kepegawaian!I8</f>
        <v>0</v>
      </c>
      <c r="J344" s="37" t="e">
        <f>Kepegawaian!J8</f>
        <v>#DIV/0!</v>
      </c>
      <c r="K344" s="37">
        <f>Kepegawaian!K8</f>
        <v>0</v>
      </c>
      <c r="L344" s="37">
        <f>Kepegawaian!L8</f>
        <v>0</v>
      </c>
      <c r="M344" s="37" t="e">
        <f>Kepegawaian!M8</f>
        <v>#DIV/0!</v>
      </c>
      <c r="N344" s="37">
        <f>Kepegawaian!N8</f>
        <v>0</v>
      </c>
      <c r="O344" s="37">
        <f>Kepegawaian!O8</f>
        <v>0</v>
      </c>
      <c r="P344" s="37" t="e">
        <f>Kepegawaian!P8</f>
        <v>#DIV/0!</v>
      </c>
      <c r="Q344" s="37">
        <f>Kepegawaian!Q8</f>
        <v>0</v>
      </c>
      <c r="R344" s="37">
        <f>Kepegawaian!R8</f>
        <v>0</v>
      </c>
      <c r="S344" s="37" t="e">
        <f>Kepegawaian!S8</f>
        <v>#DIV/0!</v>
      </c>
      <c r="T344" s="37">
        <f>Kepegawaian!T8</f>
        <v>0</v>
      </c>
      <c r="U344" s="37">
        <f>Kepegawaian!U8</f>
        <v>0</v>
      </c>
      <c r="V344" s="37" t="e">
        <f>Kepegawaian!V8</f>
        <v>#DIV/0!</v>
      </c>
      <c r="W344" s="37">
        <f>Kepegawaian!W8</f>
        <v>0</v>
      </c>
    </row>
    <row r="345" spans="1:23" ht="45" x14ac:dyDescent="0.25">
      <c r="A345" s="31">
        <v>2</v>
      </c>
      <c r="B345" s="36"/>
      <c r="C345" s="37" t="str">
        <f>Kepegawaian!C9</f>
        <v>Persentase ASN yang mengikuti pendidikan dan pelatihan formal;</v>
      </c>
      <c r="D345" s="37">
        <f>Kepegawaian!D9</f>
        <v>0</v>
      </c>
      <c r="E345" s="37">
        <f>Kepegawaian!E9</f>
        <v>0</v>
      </c>
      <c r="F345" s="37">
        <f>Kepegawaian!F9</f>
        <v>0</v>
      </c>
      <c r="G345" s="37" t="e">
        <f>Kepegawaian!G9</f>
        <v>#DIV/0!</v>
      </c>
      <c r="H345" s="37">
        <f>Kepegawaian!H9</f>
        <v>0</v>
      </c>
      <c r="I345" s="37">
        <f>Kepegawaian!I9</f>
        <v>0</v>
      </c>
      <c r="J345" s="37" t="e">
        <f>Kepegawaian!J9</f>
        <v>#DIV/0!</v>
      </c>
      <c r="K345" s="37">
        <f>Kepegawaian!K9</f>
        <v>0</v>
      </c>
      <c r="L345" s="37">
        <f>Kepegawaian!L9</f>
        <v>0</v>
      </c>
      <c r="M345" s="37" t="e">
        <f>Kepegawaian!M9</f>
        <v>#DIV/0!</v>
      </c>
      <c r="N345" s="37">
        <f>Kepegawaian!N9</f>
        <v>0</v>
      </c>
      <c r="O345" s="37">
        <f>Kepegawaian!O9</f>
        <v>0</v>
      </c>
      <c r="P345" s="37" t="e">
        <f>Kepegawaian!P9</f>
        <v>#DIV/0!</v>
      </c>
      <c r="Q345" s="37">
        <f>Kepegawaian!Q9</f>
        <v>0</v>
      </c>
      <c r="R345" s="37">
        <f>Kepegawaian!R9</f>
        <v>0</v>
      </c>
      <c r="S345" s="37" t="e">
        <f>Kepegawaian!S9</f>
        <v>#DIV/0!</v>
      </c>
      <c r="T345" s="37">
        <f>Kepegawaian!T9</f>
        <v>0</v>
      </c>
      <c r="U345" s="37">
        <f>Kepegawaian!U9</f>
        <v>0</v>
      </c>
      <c r="V345" s="37" t="e">
        <f>Kepegawaian!V9</f>
        <v>#DIV/0!</v>
      </c>
      <c r="W345" s="37">
        <f>Kepegawaian!W9</f>
        <v>0</v>
      </c>
    </row>
    <row r="346" spans="1:23" ht="60" x14ac:dyDescent="0.25">
      <c r="A346" s="31">
        <v>3</v>
      </c>
      <c r="B346" s="36"/>
      <c r="C346" s="37" t="str">
        <f>Kepegawaian!C10</f>
        <v>Persentase Pejabat ASN yang telah mengikuti pendidikan dan pelatihan struktural;</v>
      </c>
      <c r="D346" s="37">
        <f>Kepegawaian!D10</f>
        <v>0</v>
      </c>
      <c r="E346" s="37">
        <f>Kepegawaian!E10</f>
        <v>0</v>
      </c>
      <c r="F346" s="37">
        <f>Kepegawaian!F10</f>
        <v>0</v>
      </c>
      <c r="G346" s="37" t="e">
        <f>Kepegawaian!G10</f>
        <v>#DIV/0!</v>
      </c>
      <c r="H346" s="37">
        <f>Kepegawaian!H10</f>
        <v>0</v>
      </c>
      <c r="I346" s="37">
        <f>Kepegawaian!I10</f>
        <v>0</v>
      </c>
      <c r="J346" s="37" t="e">
        <f>Kepegawaian!J10</f>
        <v>#DIV/0!</v>
      </c>
      <c r="K346" s="37">
        <f>Kepegawaian!K10</f>
        <v>0</v>
      </c>
      <c r="L346" s="37">
        <f>Kepegawaian!L10</f>
        <v>0</v>
      </c>
      <c r="M346" s="37" t="e">
        <f>Kepegawaian!M10</f>
        <v>#DIV/0!</v>
      </c>
      <c r="N346" s="37">
        <f>Kepegawaian!N10</f>
        <v>0</v>
      </c>
      <c r="O346" s="37">
        <f>Kepegawaian!O10</f>
        <v>0</v>
      </c>
      <c r="P346" s="37" t="e">
        <f>Kepegawaian!P10</f>
        <v>#DIV/0!</v>
      </c>
      <c r="Q346" s="37">
        <f>Kepegawaian!Q10</f>
        <v>0</v>
      </c>
      <c r="R346" s="37">
        <f>Kepegawaian!R10</f>
        <v>0</v>
      </c>
      <c r="S346" s="37" t="e">
        <f>Kepegawaian!S10</f>
        <v>#DIV/0!</v>
      </c>
      <c r="T346" s="37">
        <f>Kepegawaian!T10</f>
        <v>0</v>
      </c>
      <c r="U346" s="37">
        <f>Kepegawaian!U10</f>
        <v>0</v>
      </c>
      <c r="V346" s="37" t="e">
        <f>Kepegawaian!V10</f>
        <v>#DIV/0!</v>
      </c>
      <c r="W346" s="37">
        <f>Kepegawaian!W10</f>
        <v>0</v>
      </c>
    </row>
    <row r="347" spans="1:23" ht="45" x14ac:dyDescent="0.25">
      <c r="A347" s="31">
        <v>4</v>
      </c>
      <c r="B347" s="36"/>
      <c r="C347" s="37" t="str">
        <f>Kepegawaian!C11</f>
        <v>Jumlah jabatan pimpinan tinggi pada instansi pemerintah;</v>
      </c>
      <c r="D347" s="37">
        <f>Kepegawaian!D11</f>
        <v>0</v>
      </c>
      <c r="E347" s="37">
        <f>Kepegawaian!E11</f>
        <v>0</v>
      </c>
      <c r="F347" s="37">
        <f>Kepegawaian!F11</f>
        <v>0</v>
      </c>
      <c r="G347" s="37" t="e">
        <f>Kepegawaian!G11</f>
        <v>#DIV/0!</v>
      </c>
      <c r="H347" s="37">
        <f>Kepegawaian!H11</f>
        <v>0</v>
      </c>
      <c r="I347" s="37">
        <f>Kepegawaian!I11</f>
        <v>0</v>
      </c>
      <c r="J347" s="37" t="e">
        <f>Kepegawaian!J11</f>
        <v>#DIV/0!</v>
      </c>
      <c r="K347" s="37">
        <f>Kepegawaian!K11</f>
        <v>0</v>
      </c>
      <c r="L347" s="37">
        <f>Kepegawaian!L11</f>
        <v>0</v>
      </c>
      <c r="M347" s="37" t="e">
        <f>Kepegawaian!M11</f>
        <v>#DIV/0!</v>
      </c>
      <c r="N347" s="37">
        <f>Kepegawaian!N11</f>
        <v>0</v>
      </c>
      <c r="O347" s="37">
        <f>Kepegawaian!O11</f>
        <v>0</v>
      </c>
      <c r="P347" s="37" t="e">
        <f>Kepegawaian!P11</f>
        <v>#DIV/0!</v>
      </c>
      <c r="Q347" s="37">
        <f>Kepegawaian!Q11</f>
        <v>0</v>
      </c>
      <c r="R347" s="37">
        <f>Kepegawaian!R11</f>
        <v>0</v>
      </c>
      <c r="S347" s="37" t="e">
        <f>Kepegawaian!S11</f>
        <v>#DIV/0!</v>
      </c>
      <c r="T347" s="37">
        <f>Kepegawaian!T11</f>
        <v>0</v>
      </c>
      <c r="U347" s="37">
        <f>Kepegawaian!U11</f>
        <v>0</v>
      </c>
      <c r="V347" s="37" t="e">
        <f>Kepegawaian!V11</f>
        <v>#DIV/0!</v>
      </c>
      <c r="W347" s="37">
        <f>Kepegawaian!W11</f>
        <v>0</v>
      </c>
    </row>
    <row r="348" spans="1:23" ht="45" x14ac:dyDescent="0.25">
      <c r="A348" s="31">
        <v>5</v>
      </c>
      <c r="B348" s="36"/>
      <c r="C348" s="37" t="str">
        <f>Kepegawaian!C12</f>
        <v xml:space="preserve">Jumlah jabatan administrasi pada instansi pemerintah; dan </v>
      </c>
      <c r="D348" s="37">
        <f>Kepegawaian!D12</f>
        <v>0</v>
      </c>
      <c r="E348" s="37">
        <f>Kepegawaian!E12</f>
        <v>0</v>
      </c>
      <c r="F348" s="37">
        <f>Kepegawaian!F12</f>
        <v>0</v>
      </c>
      <c r="G348" s="37" t="e">
        <f>Kepegawaian!G12</f>
        <v>#DIV/0!</v>
      </c>
      <c r="H348" s="37">
        <f>Kepegawaian!H12</f>
        <v>0</v>
      </c>
      <c r="I348" s="37">
        <f>Kepegawaian!I12</f>
        <v>0</v>
      </c>
      <c r="J348" s="37" t="e">
        <f>Kepegawaian!J12</f>
        <v>#DIV/0!</v>
      </c>
      <c r="K348" s="37">
        <f>Kepegawaian!K12</f>
        <v>0</v>
      </c>
      <c r="L348" s="37">
        <f>Kepegawaian!L12</f>
        <v>0</v>
      </c>
      <c r="M348" s="37" t="e">
        <f>Kepegawaian!M12</f>
        <v>#DIV/0!</v>
      </c>
      <c r="N348" s="37">
        <f>Kepegawaian!N12</f>
        <v>0</v>
      </c>
      <c r="O348" s="37">
        <f>Kepegawaian!O12</f>
        <v>0</v>
      </c>
      <c r="P348" s="37" t="e">
        <f>Kepegawaian!P12</f>
        <v>#DIV/0!</v>
      </c>
      <c r="Q348" s="37">
        <f>Kepegawaian!Q12</f>
        <v>0</v>
      </c>
      <c r="R348" s="37">
        <f>Kepegawaian!R12</f>
        <v>0</v>
      </c>
      <c r="S348" s="37" t="e">
        <f>Kepegawaian!S12</f>
        <v>#DIV/0!</v>
      </c>
      <c r="T348" s="37">
        <f>Kepegawaian!T12</f>
        <v>0</v>
      </c>
      <c r="U348" s="37">
        <f>Kepegawaian!U12</f>
        <v>0</v>
      </c>
      <c r="V348" s="37" t="e">
        <f>Kepegawaian!V12</f>
        <v>#DIV/0!</v>
      </c>
      <c r="W348" s="37">
        <f>Kepegawaian!W12</f>
        <v>0</v>
      </c>
    </row>
    <row r="349" spans="1:23" ht="45" x14ac:dyDescent="0.25">
      <c r="A349" s="31">
        <v>6</v>
      </c>
      <c r="B349" s="36"/>
      <c r="C349" s="37" t="str">
        <f>Kepegawaian!C13</f>
        <v>Jumlah pemangku jabatan fungsional tertentu pada instansi pemerintah.</v>
      </c>
      <c r="D349" s="37">
        <f>Kepegawaian!D13</f>
        <v>0</v>
      </c>
      <c r="E349" s="37">
        <f>Kepegawaian!E13</f>
        <v>0</v>
      </c>
      <c r="F349" s="37">
        <f>Kepegawaian!F13</f>
        <v>0</v>
      </c>
      <c r="G349" s="37" t="e">
        <f>Kepegawaian!G13</f>
        <v>#DIV/0!</v>
      </c>
      <c r="H349" s="37">
        <f>Kepegawaian!H13</f>
        <v>0</v>
      </c>
      <c r="I349" s="37">
        <f>Kepegawaian!I13</f>
        <v>0</v>
      </c>
      <c r="J349" s="37" t="e">
        <f>Kepegawaian!J13</f>
        <v>#DIV/0!</v>
      </c>
      <c r="K349" s="37">
        <f>Kepegawaian!K13</f>
        <v>0</v>
      </c>
      <c r="L349" s="37">
        <f>Kepegawaian!L13</f>
        <v>0</v>
      </c>
      <c r="M349" s="37" t="e">
        <f>Kepegawaian!M13</f>
        <v>#DIV/0!</v>
      </c>
      <c r="N349" s="37">
        <f>Kepegawaian!N13</f>
        <v>0</v>
      </c>
      <c r="O349" s="37">
        <f>Kepegawaian!O13</f>
        <v>0</v>
      </c>
      <c r="P349" s="37" t="e">
        <f>Kepegawaian!P13</f>
        <v>#DIV/0!</v>
      </c>
      <c r="Q349" s="37">
        <f>Kepegawaian!Q13</f>
        <v>0</v>
      </c>
      <c r="R349" s="37">
        <f>Kepegawaian!R13</f>
        <v>0</v>
      </c>
      <c r="S349" s="37" t="e">
        <f>Kepegawaian!S13</f>
        <v>#DIV/0!</v>
      </c>
      <c r="T349" s="37">
        <f>Kepegawaian!T13</f>
        <v>0</v>
      </c>
      <c r="U349" s="37">
        <f>Kepegawaian!U13</f>
        <v>0</v>
      </c>
      <c r="V349" s="37" t="e">
        <f>Kepegawaian!V13</f>
        <v>#DIV/0!</v>
      </c>
      <c r="W349" s="37">
        <f>Kepegawaian!W13</f>
        <v>0</v>
      </c>
    </row>
    <row r="350" spans="1:23" ht="30" x14ac:dyDescent="0.25">
      <c r="A350" s="33"/>
      <c r="B350" s="7" t="s">
        <v>25</v>
      </c>
      <c r="C350" s="12" t="s">
        <v>78</v>
      </c>
      <c r="D350" s="4"/>
      <c r="E350" s="4"/>
      <c r="F350" s="4"/>
      <c r="G350" s="5" t="e">
        <f>AVERAGE(G351:G354)</f>
        <v>#DIV/0!</v>
      </c>
      <c r="H350" s="4"/>
      <c r="I350" s="4"/>
      <c r="J350" s="5" t="e">
        <f>AVERAGE(J351:J354)</f>
        <v>#DIV/0!</v>
      </c>
      <c r="K350" s="4"/>
      <c r="L350" s="4"/>
      <c r="M350" s="5" t="e">
        <f>AVERAGE(M351:M354)</f>
        <v>#DIV/0!</v>
      </c>
      <c r="N350" s="4"/>
      <c r="O350" s="4"/>
      <c r="P350" s="5" t="e">
        <f>AVERAGE(P351:P354)</f>
        <v>#DIV/0!</v>
      </c>
      <c r="Q350" s="4"/>
      <c r="R350" s="4"/>
      <c r="S350" s="5" t="e">
        <f>AVERAGE(S351:S354)</f>
        <v>#DIV/0!</v>
      </c>
      <c r="T350" s="4"/>
      <c r="U350" s="4"/>
      <c r="V350" s="5" t="e">
        <f>AVERAGE(V351:V354)</f>
        <v>#DIV/0!</v>
      </c>
      <c r="W350" s="4"/>
    </row>
    <row r="351" spans="1:23" ht="30" x14ac:dyDescent="0.25">
      <c r="A351" s="31">
        <v>1</v>
      </c>
      <c r="B351" s="10"/>
      <c r="C351" s="11" t="str">
        <f>Litbang!C8</f>
        <v>Persentase implementasi rencana kelitbangan</v>
      </c>
      <c r="D351" s="11">
        <f>Litbang!D8</f>
        <v>0</v>
      </c>
      <c r="E351" s="11">
        <f>Litbang!E8</f>
        <v>0</v>
      </c>
      <c r="F351" s="11">
        <f>Litbang!F8</f>
        <v>0</v>
      </c>
      <c r="G351" s="11" t="e">
        <f>Litbang!G8</f>
        <v>#DIV/0!</v>
      </c>
      <c r="H351" s="11">
        <f>Litbang!H8</f>
        <v>0</v>
      </c>
      <c r="I351" s="11">
        <f>Litbang!I8</f>
        <v>0</v>
      </c>
      <c r="J351" s="11" t="e">
        <f>Litbang!J8</f>
        <v>#DIV/0!</v>
      </c>
      <c r="K351" s="11">
        <f>Litbang!K8</f>
        <v>0</v>
      </c>
      <c r="L351" s="11">
        <f>Litbang!L8</f>
        <v>0</v>
      </c>
      <c r="M351" s="11" t="e">
        <f>Litbang!M8</f>
        <v>#DIV/0!</v>
      </c>
      <c r="N351" s="11">
        <f>Litbang!N8</f>
        <v>0</v>
      </c>
      <c r="O351" s="11">
        <f>Litbang!O8</f>
        <v>0</v>
      </c>
      <c r="P351" s="11" t="e">
        <f>Litbang!P8</f>
        <v>#DIV/0!</v>
      </c>
      <c r="Q351" s="11">
        <f>Litbang!Q8</f>
        <v>0</v>
      </c>
      <c r="R351" s="11">
        <f>Litbang!R8</f>
        <v>0</v>
      </c>
      <c r="S351" s="11" t="e">
        <f>Litbang!S8</f>
        <v>#DIV/0!</v>
      </c>
      <c r="T351" s="11">
        <f>Litbang!T8</f>
        <v>0</v>
      </c>
      <c r="U351" s="11">
        <f>Litbang!U8</f>
        <v>0</v>
      </c>
      <c r="V351" s="11" t="e">
        <f>Litbang!V8</f>
        <v>#DIV/0!</v>
      </c>
      <c r="W351" s="11">
        <f>Litbang!W8</f>
        <v>0</v>
      </c>
    </row>
    <row r="352" spans="1:23" ht="30" x14ac:dyDescent="0.25">
      <c r="A352" s="31">
        <v>2</v>
      </c>
      <c r="B352" s="10"/>
      <c r="C352" s="11" t="str">
        <f>Litbang!C9</f>
        <v>Persentase pemanfaatan hasil kelitbangan</v>
      </c>
      <c r="D352" s="11">
        <f>Litbang!D9</f>
        <v>0</v>
      </c>
      <c r="E352" s="11">
        <f>Litbang!E9</f>
        <v>0</v>
      </c>
      <c r="F352" s="11">
        <f>Litbang!F9</f>
        <v>0</v>
      </c>
      <c r="G352" s="11" t="e">
        <f>Litbang!G9</f>
        <v>#DIV/0!</v>
      </c>
      <c r="H352" s="11">
        <f>Litbang!H9</f>
        <v>0</v>
      </c>
      <c r="I352" s="11">
        <f>Litbang!I9</f>
        <v>0</v>
      </c>
      <c r="J352" s="11" t="e">
        <f>Litbang!J9</f>
        <v>#DIV/0!</v>
      </c>
      <c r="K352" s="11">
        <f>Litbang!K9</f>
        <v>0</v>
      </c>
      <c r="L352" s="11">
        <f>Litbang!L9</f>
        <v>0</v>
      </c>
      <c r="M352" s="11" t="e">
        <f>Litbang!M9</f>
        <v>#DIV/0!</v>
      </c>
      <c r="N352" s="11">
        <f>Litbang!N9</f>
        <v>0</v>
      </c>
      <c r="O352" s="11">
        <f>Litbang!O9</f>
        <v>0</v>
      </c>
      <c r="P352" s="11" t="e">
        <f>Litbang!P9</f>
        <v>#DIV/0!</v>
      </c>
      <c r="Q352" s="11">
        <f>Litbang!Q9</f>
        <v>0</v>
      </c>
      <c r="R352" s="11">
        <f>Litbang!R9</f>
        <v>0</v>
      </c>
      <c r="S352" s="11" t="e">
        <f>Litbang!S9</f>
        <v>#DIV/0!</v>
      </c>
      <c r="T352" s="11">
        <f>Litbang!T9</f>
        <v>0</v>
      </c>
      <c r="U352" s="11">
        <f>Litbang!U9</f>
        <v>0</v>
      </c>
      <c r="V352" s="11" t="e">
        <f>Litbang!V9</f>
        <v>#DIV/0!</v>
      </c>
      <c r="W352" s="11">
        <f>Litbang!W9</f>
        <v>0</v>
      </c>
    </row>
    <row r="353" spans="1:23" ht="45" x14ac:dyDescent="0.25">
      <c r="A353" s="31">
        <v>3</v>
      </c>
      <c r="B353" s="10"/>
      <c r="C353" s="11" t="str">
        <f>Litbang!C10</f>
        <v>Persentase perangkat daerah yang difasilitasi dalam peneraiam SIDa</v>
      </c>
      <c r="D353" s="11">
        <f>Litbang!D10</f>
        <v>0</v>
      </c>
      <c r="E353" s="11">
        <f>Litbang!E10</f>
        <v>0</v>
      </c>
      <c r="F353" s="11">
        <f>Litbang!F10</f>
        <v>0</v>
      </c>
      <c r="G353" s="11" t="e">
        <f>Litbang!G10</f>
        <v>#DIV/0!</v>
      </c>
      <c r="H353" s="11">
        <f>Litbang!H10</f>
        <v>0</v>
      </c>
      <c r="I353" s="11">
        <f>Litbang!I10</f>
        <v>0</v>
      </c>
      <c r="J353" s="11" t="e">
        <f>Litbang!J10</f>
        <v>#DIV/0!</v>
      </c>
      <c r="K353" s="11">
        <f>Litbang!K10</f>
        <v>0</v>
      </c>
      <c r="L353" s="11">
        <f>Litbang!L10</f>
        <v>0</v>
      </c>
      <c r="M353" s="11" t="e">
        <f>Litbang!M10</f>
        <v>#DIV/0!</v>
      </c>
      <c r="N353" s="11">
        <f>Litbang!N10</f>
        <v>0</v>
      </c>
      <c r="O353" s="11">
        <f>Litbang!O10</f>
        <v>0</v>
      </c>
      <c r="P353" s="11" t="e">
        <f>Litbang!P10</f>
        <v>#DIV/0!</v>
      </c>
      <c r="Q353" s="11">
        <f>Litbang!Q10</f>
        <v>0</v>
      </c>
      <c r="R353" s="11">
        <f>Litbang!R10</f>
        <v>0</v>
      </c>
      <c r="S353" s="11" t="e">
        <f>Litbang!S10</f>
        <v>#DIV/0!</v>
      </c>
      <c r="T353" s="11">
        <f>Litbang!T10</f>
        <v>0</v>
      </c>
      <c r="U353" s="11">
        <f>Litbang!U10</f>
        <v>0</v>
      </c>
      <c r="V353" s="11" t="e">
        <f>Litbang!V10</f>
        <v>#DIV/0!</v>
      </c>
      <c r="W353" s="11">
        <f>Litbang!W10</f>
        <v>0</v>
      </c>
    </row>
    <row r="354" spans="1:23" ht="45" x14ac:dyDescent="0.25">
      <c r="A354" s="31">
        <v>4</v>
      </c>
      <c r="B354" s="10"/>
      <c r="C354" s="11" t="str">
        <f>Litbang!C11</f>
        <v>Persentase kebijakan inovasi yang diterapkan di daerah penerapan SIDa</v>
      </c>
      <c r="D354" s="11">
        <f>Litbang!D11</f>
        <v>0</v>
      </c>
      <c r="E354" s="11">
        <f>Litbang!E11</f>
        <v>0</v>
      </c>
      <c r="F354" s="11">
        <f>Litbang!F11</f>
        <v>0</v>
      </c>
      <c r="G354" s="11" t="e">
        <f>Litbang!G11</f>
        <v>#DIV/0!</v>
      </c>
      <c r="H354" s="11">
        <f>Litbang!H11</f>
        <v>0</v>
      </c>
      <c r="I354" s="11">
        <f>Litbang!I11</f>
        <v>0</v>
      </c>
      <c r="J354" s="11" t="e">
        <f>Litbang!J11</f>
        <v>#DIV/0!</v>
      </c>
      <c r="K354" s="11">
        <f>Litbang!K11</f>
        <v>0</v>
      </c>
      <c r="L354" s="11">
        <f>Litbang!L11</f>
        <v>0</v>
      </c>
      <c r="M354" s="11" t="e">
        <f>Litbang!M11</f>
        <v>#DIV/0!</v>
      </c>
      <c r="N354" s="11">
        <f>Litbang!N11</f>
        <v>0</v>
      </c>
      <c r="O354" s="11">
        <f>Litbang!O11</f>
        <v>0</v>
      </c>
      <c r="P354" s="11" t="e">
        <f>Litbang!P11</f>
        <v>#DIV/0!</v>
      </c>
      <c r="Q354" s="11">
        <f>Litbang!Q11</f>
        <v>0</v>
      </c>
      <c r="R354" s="11">
        <f>Litbang!R11</f>
        <v>0</v>
      </c>
      <c r="S354" s="11" t="e">
        <f>Litbang!S11</f>
        <v>#DIV/0!</v>
      </c>
      <c r="T354" s="11">
        <f>Litbang!T11</f>
        <v>0</v>
      </c>
      <c r="U354" s="11">
        <f>Litbang!U11</f>
        <v>0</v>
      </c>
      <c r="V354" s="11" t="e">
        <f>Litbang!V11</f>
        <v>#DIV/0!</v>
      </c>
      <c r="W354" s="11">
        <f>Litbang!W11</f>
        <v>0</v>
      </c>
    </row>
    <row r="355" spans="1:23" x14ac:dyDescent="0.25">
      <c r="A355" s="33"/>
      <c r="B355" s="6" t="s">
        <v>27</v>
      </c>
      <c r="C355" s="8" t="s">
        <v>79</v>
      </c>
      <c r="D355" s="4"/>
      <c r="E355" s="4"/>
      <c r="F355" s="4"/>
      <c r="G355" s="5" t="e">
        <f>AVERAGE(G356:G358)</f>
        <v>#DIV/0!</v>
      </c>
      <c r="H355" s="4"/>
      <c r="I355" s="4"/>
      <c r="J355" s="5" t="e">
        <f>AVERAGE(J356:J358)</f>
        <v>#DIV/0!</v>
      </c>
      <c r="K355" s="4"/>
      <c r="L355" s="4"/>
      <c r="M355" s="5" t="e">
        <f>AVERAGE(M356:M358)</f>
        <v>#DIV/0!</v>
      </c>
      <c r="N355" s="4"/>
      <c r="O355" s="4"/>
      <c r="P355" s="5" t="e">
        <f>AVERAGE(P356:P358)</f>
        <v>#DIV/0!</v>
      </c>
      <c r="Q355" s="4"/>
      <c r="R355" s="4"/>
      <c r="S355" s="5" t="e">
        <f>AVERAGE(S356:S358)</f>
        <v>#DIV/0!</v>
      </c>
      <c r="T355" s="4"/>
      <c r="U355" s="4"/>
      <c r="V355" s="5" t="e">
        <f>AVERAGE(V356:V358)</f>
        <v>#DIV/0!</v>
      </c>
      <c r="W355" s="4"/>
    </row>
    <row r="356" spans="1:23" ht="30" x14ac:dyDescent="0.25">
      <c r="A356" s="31">
        <v>1</v>
      </c>
      <c r="B356" s="10"/>
      <c r="C356" s="11" t="str">
        <f>Pengawasan!C8</f>
        <v>persentase tindak lanjut temuan</v>
      </c>
      <c r="D356" s="11">
        <f>Pengawasan!D8</f>
        <v>0</v>
      </c>
      <c r="E356" s="11">
        <f>Pengawasan!E8</f>
        <v>0</v>
      </c>
      <c r="F356" s="11">
        <f>Pengawasan!F8</f>
        <v>0</v>
      </c>
      <c r="G356" s="11" t="e">
        <f>Pengawasan!G8</f>
        <v>#DIV/0!</v>
      </c>
      <c r="H356" s="11">
        <f>Pengawasan!H8</f>
        <v>0</v>
      </c>
      <c r="I356" s="11">
        <f>Pengawasan!I8</f>
        <v>0</v>
      </c>
      <c r="J356" s="11" t="e">
        <f>Pengawasan!J8</f>
        <v>#DIV/0!</v>
      </c>
      <c r="K356" s="11">
        <f>Pengawasan!K8</f>
        <v>0</v>
      </c>
      <c r="L356" s="11">
        <f>Pengawasan!L8</f>
        <v>0</v>
      </c>
      <c r="M356" s="11" t="e">
        <f>Pengawasan!M8</f>
        <v>#DIV/0!</v>
      </c>
      <c r="N356" s="11">
        <f>Pengawasan!N8</f>
        <v>0</v>
      </c>
      <c r="O356" s="11">
        <f>Pengawasan!O8</f>
        <v>0</v>
      </c>
      <c r="P356" s="11" t="e">
        <f>Pengawasan!P8</f>
        <v>#DIV/0!</v>
      </c>
      <c r="Q356" s="11">
        <f>Pengawasan!Q8</f>
        <v>0</v>
      </c>
      <c r="R356" s="11">
        <f>Pengawasan!R8</f>
        <v>0</v>
      </c>
      <c r="S356" s="11" t="e">
        <f>Pengawasan!S8</f>
        <v>#DIV/0!</v>
      </c>
      <c r="T356" s="11">
        <f>Pengawasan!T8</f>
        <v>0</v>
      </c>
      <c r="U356" s="11">
        <f>Pengawasan!U8</f>
        <v>0</v>
      </c>
      <c r="V356" s="11" t="e">
        <f>Pengawasan!V8</f>
        <v>#DIV/0!</v>
      </c>
      <c r="W356" s="11">
        <f>Pengawasan!W8</f>
        <v>0</v>
      </c>
    </row>
    <row r="357" spans="1:23" ht="30" x14ac:dyDescent="0.25">
      <c r="A357" s="31">
        <v>2</v>
      </c>
      <c r="B357" s="10"/>
      <c r="C357" s="11" t="str">
        <f>Pengawasan!C9</f>
        <v>persentase pelanggaran pegawai</v>
      </c>
      <c r="D357" s="11">
        <f>Pengawasan!D9</f>
        <v>0</v>
      </c>
      <c r="E357" s="11">
        <f>Pengawasan!E9</f>
        <v>0</v>
      </c>
      <c r="F357" s="11">
        <f>Pengawasan!F9</f>
        <v>0</v>
      </c>
      <c r="G357" s="11" t="e">
        <f>Pengawasan!G9</f>
        <v>#DIV/0!</v>
      </c>
      <c r="H357" s="11">
        <f>Pengawasan!H9</f>
        <v>0</v>
      </c>
      <c r="I357" s="11">
        <f>Pengawasan!I9</f>
        <v>0</v>
      </c>
      <c r="J357" s="11" t="e">
        <f>Pengawasan!J9</f>
        <v>#DIV/0!</v>
      </c>
      <c r="K357" s="11">
        <f>Pengawasan!K9</f>
        <v>0</v>
      </c>
      <c r="L357" s="11">
        <f>Pengawasan!L9</f>
        <v>0</v>
      </c>
      <c r="M357" s="11" t="e">
        <f>Pengawasan!M9</f>
        <v>#DIV/0!</v>
      </c>
      <c r="N357" s="11">
        <f>Pengawasan!N9</f>
        <v>0</v>
      </c>
      <c r="O357" s="11">
        <f>Pengawasan!O9</f>
        <v>0</v>
      </c>
      <c r="P357" s="11" t="e">
        <f>Pengawasan!P9</f>
        <v>#DIV/0!</v>
      </c>
      <c r="Q357" s="11">
        <f>Pengawasan!Q9</f>
        <v>0</v>
      </c>
      <c r="R357" s="11">
        <f>Pengawasan!R9</f>
        <v>0</v>
      </c>
      <c r="S357" s="11" t="e">
        <f>Pengawasan!S9</f>
        <v>#DIV/0!</v>
      </c>
      <c r="T357" s="11">
        <f>Pengawasan!T9</f>
        <v>0</v>
      </c>
      <c r="U357" s="11">
        <f>Pengawasan!U9</f>
        <v>0</v>
      </c>
      <c r="V357" s="11" t="e">
        <f>Pengawasan!V9</f>
        <v>#DIV/0!</v>
      </c>
      <c r="W357" s="11">
        <f>Pengawasan!W9</f>
        <v>0</v>
      </c>
    </row>
    <row r="358" spans="1:23" x14ac:dyDescent="0.25">
      <c r="A358" s="31">
        <v>3</v>
      </c>
      <c r="B358" s="10"/>
      <c r="C358" s="11" t="str">
        <f>Pengawasan!C10</f>
        <v>jumlah temuan BPK</v>
      </c>
      <c r="D358" s="11">
        <f>Pengawasan!D10</f>
        <v>0</v>
      </c>
      <c r="E358" s="11">
        <f>Pengawasan!E10</f>
        <v>0</v>
      </c>
      <c r="F358" s="11">
        <f>Pengawasan!F10</f>
        <v>0</v>
      </c>
      <c r="G358" s="11" t="e">
        <f>Pengawasan!G10</f>
        <v>#DIV/0!</v>
      </c>
      <c r="H358" s="11">
        <f>Pengawasan!H10</f>
        <v>0</v>
      </c>
      <c r="I358" s="11">
        <f>Pengawasan!I10</f>
        <v>0</v>
      </c>
      <c r="J358" s="11" t="e">
        <f>Pengawasan!J10</f>
        <v>#DIV/0!</v>
      </c>
      <c r="K358" s="11">
        <f>Pengawasan!K10</f>
        <v>0</v>
      </c>
      <c r="L358" s="11">
        <f>Pengawasan!L10</f>
        <v>0</v>
      </c>
      <c r="M358" s="11" t="e">
        <f>Pengawasan!M10</f>
        <v>#DIV/0!</v>
      </c>
      <c r="N358" s="11">
        <f>Pengawasan!N10</f>
        <v>0</v>
      </c>
      <c r="O358" s="11">
        <f>Pengawasan!O10</f>
        <v>0</v>
      </c>
      <c r="P358" s="11" t="e">
        <f>Pengawasan!P10</f>
        <v>#DIV/0!</v>
      </c>
      <c r="Q358" s="11">
        <f>Pengawasan!Q10</f>
        <v>0</v>
      </c>
      <c r="R358" s="11">
        <f>Pengawasan!R10</f>
        <v>0</v>
      </c>
      <c r="S358" s="11" t="e">
        <f>Pengawasan!S10</f>
        <v>#DIV/0!</v>
      </c>
      <c r="T358" s="11">
        <f>Pengawasan!T10</f>
        <v>0</v>
      </c>
      <c r="U358" s="11">
        <f>Pengawasan!U10</f>
        <v>0</v>
      </c>
      <c r="V358" s="11" t="e">
        <f>Pengawasan!V10</f>
        <v>#DIV/0!</v>
      </c>
      <c r="W358" s="11">
        <f>Pengawasan!W10</f>
        <v>0</v>
      </c>
    </row>
    <row r="359" spans="1:23" x14ac:dyDescent="0.25">
      <c r="A359" s="33"/>
      <c r="B359" s="6" t="s">
        <v>29</v>
      </c>
      <c r="C359" s="8" t="s">
        <v>80</v>
      </c>
      <c r="D359" s="4"/>
      <c r="E359" s="4"/>
      <c r="F359" s="4"/>
      <c r="G359" s="5" t="e">
        <f>AVERAGE(G360:G362)</f>
        <v>#DIV/0!</v>
      </c>
      <c r="H359" s="4"/>
      <c r="I359" s="4"/>
      <c r="J359" s="5" t="e">
        <f>AVERAGE(J360:J362)</f>
        <v>#DIV/0!</v>
      </c>
      <c r="K359" s="4"/>
      <c r="L359" s="4"/>
      <c r="M359" s="5" t="e">
        <f>AVERAGE(M360:M362)</f>
        <v>#DIV/0!</v>
      </c>
      <c r="N359" s="4"/>
      <c r="O359" s="4"/>
      <c r="P359" s="5" t="e">
        <f>AVERAGE(P360:P362)</f>
        <v>#DIV/0!</v>
      </c>
      <c r="Q359" s="4"/>
      <c r="R359" s="4"/>
      <c r="S359" s="5" t="e">
        <f>AVERAGE(S360:S362)</f>
        <v>#DIV/0!</v>
      </c>
      <c r="T359" s="4"/>
      <c r="U359" s="4"/>
      <c r="V359" s="5" t="e">
        <f>AVERAGE(V360:V362)</f>
        <v>#DIV/0!</v>
      </c>
      <c r="W359" s="4"/>
    </row>
    <row r="360" spans="1:23" ht="60" x14ac:dyDescent="0.25">
      <c r="A360" s="31">
        <v>1</v>
      </c>
      <c r="B360" s="10"/>
      <c r="C360" s="11" t="str">
        <f>Setwan!C8</f>
        <v>Tersediaanya Rencana Kerja Tahunan pada setiap Alat-alat Kelengkapan DPRD Kota</v>
      </c>
      <c r="D360" s="11">
        <f>Setwan!D8</f>
        <v>0</v>
      </c>
      <c r="E360" s="11">
        <f>Setwan!E8</f>
        <v>0</v>
      </c>
      <c r="F360" s="11">
        <f>Setwan!F8</f>
        <v>0</v>
      </c>
      <c r="G360" s="11" t="e">
        <f>Setwan!G8</f>
        <v>#DIV/0!</v>
      </c>
      <c r="H360" s="11">
        <f>Setwan!H8</f>
        <v>0</v>
      </c>
      <c r="I360" s="11">
        <f>Setwan!I8</f>
        <v>0</v>
      </c>
      <c r="J360" s="11" t="e">
        <f>Setwan!J8</f>
        <v>#DIV/0!</v>
      </c>
      <c r="K360" s="11">
        <f>Setwan!K8</f>
        <v>0</v>
      </c>
      <c r="L360" s="11">
        <f>Setwan!L8</f>
        <v>0</v>
      </c>
      <c r="M360" s="11" t="e">
        <f>Setwan!M8</f>
        <v>#DIV/0!</v>
      </c>
      <c r="N360" s="11">
        <f>Setwan!N8</f>
        <v>0</v>
      </c>
      <c r="O360" s="11">
        <f>Setwan!O8</f>
        <v>0</v>
      </c>
      <c r="P360" s="11" t="e">
        <f>Setwan!P8</f>
        <v>#DIV/0!</v>
      </c>
      <c r="Q360" s="11">
        <f>Setwan!Q8</f>
        <v>0</v>
      </c>
      <c r="R360" s="11">
        <f>Setwan!R8</f>
        <v>0</v>
      </c>
      <c r="S360" s="11" t="e">
        <f>Setwan!S8</f>
        <v>#DIV/0!</v>
      </c>
      <c r="T360" s="11">
        <f>Setwan!T8</f>
        <v>0</v>
      </c>
      <c r="U360" s="11">
        <f>Setwan!U8</f>
        <v>0</v>
      </c>
      <c r="V360" s="11" t="e">
        <f>Setwan!V8</f>
        <v>#DIV/0!</v>
      </c>
      <c r="W360" s="11">
        <f>Setwan!W8</f>
        <v>0</v>
      </c>
    </row>
    <row r="361" spans="1:23" ht="135" x14ac:dyDescent="0.25">
      <c r="A361" s="31">
        <v>2</v>
      </c>
      <c r="B361" s="10"/>
      <c r="C361" s="11" t="str">
        <f>Setwan!C9</f>
        <v>Tersusun dan terintegrasinya Program-Program Kerja DPRD untuk melaksanakan Perda, dan Fungsi Anggaran dalam Dokumen Rencana Lima Tahunan (RPJM) maupunDokumen Rencana Tahunan(RKPD</v>
      </c>
      <c r="D361" s="11">
        <f>Setwan!D9</f>
        <v>0</v>
      </c>
      <c r="E361" s="11">
        <f>Setwan!E9</f>
        <v>0</v>
      </c>
      <c r="F361" s="11">
        <f>Setwan!F9</f>
        <v>0</v>
      </c>
      <c r="G361" s="11" t="e">
        <f>Setwan!G9</f>
        <v>#DIV/0!</v>
      </c>
      <c r="H361" s="11">
        <f>Setwan!H9</f>
        <v>0</v>
      </c>
      <c r="I361" s="11">
        <f>Setwan!I9</f>
        <v>0</v>
      </c>
      <c r="J361" s="11" t="e">
        <f>Setwan!J9</f>
        <v>#DIV/0!</v>
      </c>
      <c r="K361" s="11">
        <f>Setwan!K9</f>
        <v>0</v>
      </c>
      <c r="L361" s="11">
        <f>Setwan!L9</f>
        <v>0</v>
      </c>
      <c r="M361" s="11" t="e">
        <f>Setwan!M9</f>
        <v>#DIV/0!</v>
      </c>
      <c r="N361" s="11">
        <f>Setwan!N9</f>
        <v>0</v>
      </c>
      <c r="O361" s="11">
        <f>Setwan!O9</f>
        <v>0</v>
      </c>
      <c r="P361" s="11" t="e">
        <f>Setwan!P9</f>
        <v>#DIV/0!</v>
      </c>
      <c r="Q361" s="11">
        <f>Setwan!Q9</f>
        <v>0</v>
      </c>
      <c r="R361" s="11">
        <f>Setwan!R9</f>
        <v>0</v>
      </c>
      <c r="S361" s="11" t="e">
        <f>Setwan!S9</f>
        <v>#DIV/0!</v>
      </c>
      <c r="T361" s="11">
        <f>Setwan!T9</f>
        <v>0</v>
      </c>
      <c r="U361" s="11">
        <f>Setwan!U9</f>
        <v>0</v>
      </c>
      <c r="V361" s="11" t="e">
        <f>Setwan!V9</f>
        <v>#DIV/0!</v>
      </c>
      <c r="W361" s="11">
        <f>Setwan!W9</f>
        <v>0</v>
      </c>
    </row>
    <row r="362" spans="1:23" ht="135" x14ac:dyDescent="0.25">
      <c r="A362" s="31">
        <v>3</v>
      </c>
      <c r="B362" s="10"/>
      <c r="C362" s="11" t="str">
        <f>Setwan!C10</f>
        <v>Terintegrasi program-program DPRD untuk melaksanakan fungsi pengawasan, pembentukan Perda dan Anggaran ke dalam Dokumen Perencanaan dan Dokumen Anggaran Setwan DPRD</v>
      </c>
      <c r="D362" s="11">
        <f>Setwan!D10</f>
        <v>0</v>
      </c>
      <c r="E362" s="11">
        <f>Setwan!E10</f>
        <v>0</v>
      </c>
      <c r="F362" s="11">
        <f>Setwan!F10</f>
        <v>0</v>
      </c>
      <c r="G362" s="11" t="e">
        <f>Setwan!G10</f>
        <v>#DIV/0!</v>
      </c>
      <c r="H362" s="11">
        <f>Setwan!H10</f>
        <v>0</v>
      </c>
      <c r="I362" s="11">
        <f>Setwan!I10</f>
        <v>0</v>
      </c>
      <c r="J362" s="11" t="e">
        <f>Setwan!J10</f>
        <v>#DIV/0!</v>
      </c>
      <c r="K362" s="11">
        <f>Setwan!K10</f>
        <v>0</v>
      </c>
      <c r="L362" s="11">
        <f>Setwan!L10</f>
        <v>0</v>
      </c>
      <c r="M362" s="11" t="e">
        <f>Setwan!M10</f>
        <v>#DIV/0!</v>
      </c>
      <c r="N362" s="11">
        <f>Setwan!N10</f>
        <v>0</v>
      </c>
      <c r="O362" s="11">
        <f>Setwan!O10</f>
        <v>0</v>
      </c>
      <c r="P362" s="11" t="e">
        <f>Setwan!P10</f>
        <v>#DIV/0!</v>
      </c>
      <c r="Q362" s="11">
        <f>Setwan!Q10</f>
        <v>0</v>
      </c>
      <c r="R362" s="11">
        <f>Setwan!R10</f>
        <v>0</v>
      </c>
      <c r="S362" s="11" t="e">
        <f>Setwan!S10</f>
        <v>#DIV/0!</v>
      </c>
      <c r="T362" s="11">
        <f>Setwan!T10</f>
        <v>0</v>
      </c>
      <c r="U362" s="11">
        <f>Setwan!U10</f>
        <v>0</v>
      </c>
      <c r="V362" s="11" t="e">
        <f>Setwan!V10</f>
        <v>#DIV/0!</v>
      </c>
      <c r="W362" s="11">
        <f>Setwan!W10</f>
        <v>0</v>
      </c>
    </row>
    <row r="363" spans="1:23" x14ac:dyDescent="0.25">
      <c r="A363" s="53" t="s">
        <v>14</v>
      </c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5"/>
      <c r="V363" s="5" t="e">
        <f>AVERAGE(V324,V289,V115,V6)</f>
        <v>#DIV/0!</v>
      </c>
      <c r="W363" s="4"/>
    </row>
  </sheetData>
  <autoFilter ref="A2:W363" xr:uid="{00000000-0009-0000-0000-000002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3">
    <mergeCell ref="W2:W4"/>
    <mergeCell ref="E3:G3"/>
    <mergeCell ref="H3:J3"/>
    <mergeCell ref="K3:M3"/>
    <mergeCell ref="N3:P3"/>
    <mergeCell ref="Q3:S3"/>
    <mergeCell ref="T3:V3"/>
    <mergeCell ref="B2:C4"/>
    <mergeCell ref="B5:C5"/>
    <mergeCell ref="A363:U363"/>
    <mergeCell ref="A2:A4"/>
    <mergeCell ref="D2:D4"/>
    <mergeCell ref="E2:S2"/>
  </mergeCells>
  <pageMargins left="0.26" right="0.6692913385826772" top="0.35" bottom="0.35" header="0.31496062992125984" footer="0.31496062992125984"/>
  <pageSetup paperSize="5" scale="8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E7" sqref="E7"/>
    </sheetView>
  </sheetViews>
  <sheetFormatPr defaultRowHeight="15" x14ac:dyDescent="0.25"/>
  <cols>
    <col min="1" max="1" width="5.140625" customWidth="1"/>
    <col min="2" max="2" width="30.7109375" bestFit="1" customWidth="1"/>
    <col min="4" max="4" width="23.5703125" bestFit="1" customWidth="1"/>
  </cols>
  <sheetData>
    <row r="1" spans="1:5" x14ac:dyDescent="0.25">
      <c r="A1" t="s">
        <v>82</v>
      </c>
    </row>
    <row r="3" spans="1:5" x14ac:dyDescent="0.25">
      <c r="A3" s="14" t="s">
        <v>0</v>
      </c>
      <c r="B3" s="14" t="s">
        <v>83</v>
      </c>
      <c r="C3" s="23" t="s">
        <v>84</v>
      </c>
      <c r="D3" s="23" t="s">
        <v>85</v>
      </c>
      <c r="E3" s="23" t="s">
        <v>86</v>
      </c>
    </row>
    <row r="4" spans="1:5" x14ac:dyDescent="0.25">
      <c r="A4" s="14" t="s">
        <v>90</v>
      </c>
      <c r="B4" s="14" t="s">
        <v>87</v>
      </c>
      <c r="C4" s="15">
        <v>0.35</v>
      </c>
      <c r="D4" s="15" t="e">
        <f>'Aspek Kesejahteraan Masyarakat'!U51</f>
        <v>#DIV/0!</v>
      </c>
      <c r="E4" s="14" t="e">
        <f>C4*D4</f>
        <v>#DIV/0!</v>
      </c>
    </row>
    <row r="5" spans="1:5" x14ac:dyDescent="0.25">
      <c r="A5" s="14" t="s">
        <v>75</v>
      </c>
      <c r="B5" s="14" t="s">
        <v>88</v>
      </c>
      <c r="C5" s="15">
        <v>0.3</v>
      </c>
      <c r="D5" s="15" t="e">
        <f>'Aspek Daya Saing Daerah'!U16</f>
        <v>#DIV/0!</v>
      </c>
      <c r="E5" s="14" t="e">
        <f t="shared" ref="E5:E6" si="0">C5*D5</f>
        <v>#DIV/0!</v>
      </c>
    </row>
    <row r="6" spans="1:5" x14ac:dyDescent="0.25">
      <c r="A6" s="14" t="s">
        <v>91</v>
      </c>
      <c r="B6" s="14" t="s">
        <v>89</v>
      </c>
      <c r="C6" s="15">
        <v>0.35</v>
      </c>
      <c r="D6" s="15" t="e">
        <f>'Aspek Pelayanan Umum'!V363</f>
        <v>#DIV/0!</v>
      </c>
      <c r="E6" s="14" t="e">
        <f t="shared" si="0"/>
        <v>#DIV/0!</v>
      </c>
    </row>
    <row r="7" spans="1:5" x14ac:dyDescent="0.25">
      <c r="A7" s="66" t="s">
        <v>92</v>
      </c>
      <c r="B7" s="66"/>
      <c r="C7" s="16">
        <v>1</v>
      </c>
      <c r="D7" s="19" t="e">
        <f>AVERAGE(D4:D6)</f>
        <v>#DIV/0!</v>
      </c>
      <c r="E7" s="19" t="e">
        <f>SUM(E4:E6)</f>
        <v>#DIV/0!</v>
      </c>
    </row>
    <row r="8" spans="1:5" x14ac:dyDescent="0.25">
      <c r="A8" s="67" t="s">
        <v>93</v>
      </c>
      <c r="B8" s="67"/>
      <c r="C8" s="17"/>
      <c r="D8" s="17"/>
      <c r="E8" s="17"/>
    </row>
    <row r="9" spans="1:5" x14ac:dyDescent="0.25">
      <c r="A9" s="68" t="s">
        <v>94</v>
      </c>
      <c r="B9" s="68"/>
      <c r="C9" s="18"/>
      <c r="D9" s="18"/>
      <c r="E9" s="18"/>
    </row>
    <row r="10" spans="1:5" x14ac:dyDescent="0.25">
      <c r="A10" s="20" t="s">
        <v>96</v>
      </c>
      <c r="B10" s="21"/>
      <c r="C10" s="21"/>
      <c r="D10" s="21"/>
      <c r="E10" s="24" t="e">
        <f>E7</f>
        <v>#DIV/0!</v>
      </c>
    </row>
    <row r="11" spans="1:5" x14ac:dyDescent="0.25">
      <c r="A11" s="20" t="s">
        <v>95</v>
      </c>
      <c r="B11" s="21"/>
      <c r="C11" s="21"/>
      <c r="D11" s="21"/>
      <c r="E11" s="22" t="e">
        <f>IF(90%&lt;=E10,"sangat baik",IF(75%&lt;=E10&lt;90%,"baik",IF(65%&lt;=E10&lt;75%,"sedang",IF(50%&lt;=E10&lt;65%,"kurang","sangat kurang"))))</f>
        <v>#DIV/0!</v>
      </c>
    </row>
  </sheetData>
  <mergeCells count="3">
    <mergeCell ref="A7:B7"/>
    <mergeCell ref="A8:B8"/>
    <mergeCell ref="A9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W32"/>
  <sheetViews>
    <sheetView zoomScale="90" zoomScaleNormal="90" workbookViewId="0">
      <selection activeCell="S28" sqref="S28:S3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AVERAGE(G7,#REF!,#REF!,#REF!,#REF!,#REF!)</f>
        <v>#REF!</v>
      </c>
      <c r="H6" s="4"/>
      <c r="I6" s="4"/>
      <c r="J6" s="5" t="e">
        <f>AVERAGE(J7,#REF!,#REF!,#REF!,#REF!,#REF!)</f>
        <v>#REF!</v>
      </c>
      <c r="K6" s="4"/>
      <c r="L6" s="4"/>
      <c r="M6" s="5" t="e">
        <f>AVERAGE(M7,#REF!,#REF!,#REF!,#REF!,#REF!)</f>
        <v>#REF!</v>
      </c>
      <c r="N6" s="4"/>
      <c r="O6" s="4"/>
      <c r="P6" s="5" t="e">
        <f>AVERAGE(P7,#REF!,#REF!,#REF!,#REF!,#REF!)</f>
        <v>#REF!</v>
      </c>
      <c r="Q6" s="4"/>
      <c r="R6" s="4"/>
      <c r="S6" s="5" t="e">
        <f>AVERAGE(S7,#REF!,#REF!,#REF!,#REF!,#REF!)</f>
        <v>#REF!</v>
      </c>
      <c r="T6" s="4"/>
      <c r="U6" s="4"/>
      <c r="V6" s="5" t="e">
        <f>AVERAGE(V7,#REF!,#REF!,#REF!,#REF!,#REF!)</f>
        <v>#REF!</v>
      </c>
      <c r="W6" s="4"/>
    </row>
    <row r="7" spans="1:23" x14ac:dyDescent="0.25">
      <c r="A7" s="33"/>
      <c r="B7" s="6" t="s">
        <v>16</v>
      </c>
      <c r="C7" s="8" t="s">
        <v>15</v>
      </c>
      <c r="D7" s="4"/>
      <c r="E7" s="4"/>
      <c r="F7" s="4"/>
      <c r="G7" s="5" t="e">
        <f>AVERAGE(G8:G26)</f>
        <v>#DIV/0!</v>
      </c>
      <c r="H7" s="4"/>
      <c r="I7" s="4"/>
      <c r="J7" s="5" t="e">
        <f>AVERAGE(J8:J26)</f>
        <v>#DIV/0!</v>
      </c>
      <c r="K7" s="4"/>
      <c r="L7" s="4"/>
      <c r="M7" s="5" t="e">
        <f>AVERAGE(M8:M26)</f>
        <v>#DIV/0!</v>
      </c>
      <c r="N7" s="4"/>
      <c r="O7" s="4"/>
      <c r="P7" s="5" t="e">
        <f>AVERAGE(P8:P26)</f>
        <v>#DIV/0!</v>
      </c>
      <c r="Q7" s="4"/>
      <c r="R7" s="4"/>
      <c r="S7" s="5" t="e">
        <f>AVERAGE(S8:S26)</f>
        <v>#DIV/0!</v>
      </c>
      <c r="T7" s="4"/>
      <c r="U7" s="4"/>
      <c r="V7" s="5" t="e">
        <f>AVERAGE(V8:V26)</f>
        <v>#DIV/0!</v>
      </c>
      <c r="W7" s="4"/>
    </row>
    <row r="8" spans="1:23" ht="30" x14ac:dyDescent="0.25">
      <c r="A8" s="31">
        <v>1</v>
      </c>
      <c r="B8" s="10"/>
      <c r="C8" s="11" t="s">
        <v>381</v>
      </c>
      <c r="D8" s="4"/>
      <c r="E8" s="4"/>
      <c r="F8" s="4"/>
      <c r="G8" s="5" t="e">
        <f t="shared" ref="G8:G26" si="0">F8/E8</f>
        <v>#DIV/0!</v>
      </c>
      <c r="H8" s="4"/>
      <c r="I8" s="4"/>
      <c r="J8" s="5" t="e">
        <f t="shared" ref="J8:J26" si="1">I8/H8</f>
        <v>#DIV/0!</v>
      </c>
      <c r="K8" s="4"/>
      <c r="L8" s="4"/>
      <c r="M8" s="5" t="e">
        <f t="shared" ref="M8:M26" si="2">L8/K8</f>
        <v>#DIV/0!</v>
      </c>
      <c r="N8" s="4"/>
      <c r="O8" s="4"/>
      <c r="P8" s="5" t="e">
        <f t="shared" ref="P8:P26" si="3">O8/N8</f>
        <v>#DIV/0!</v>
      </c>
      <c r="Q8" s="4"/>
      <c r="R8" s="4"/>
      <c r="S8" s="5" t="e">
        <f t="shared" ref="S8:S26" si="4">R8/Q8</f>
        <v>#DIV/0!</v>
      </c>
      <c r="T8" s="4"/>
      <c r="U8" s="4"/>
      <c r="V8" s="5" t="e">
        <f t="shared" ref="V8:V26" si="5">U8/T8</f>
        <v>#DIV/0!</v>
      </c>
      <c r="W8" s="4"/>
    </row>
    <row r="9" spans="1:23" x14ac:dyDescent="0.25">
      <c r="A9" s="31">
        <v>2</v>
      </c>
      <c r="B9" s="10"/>
      <c r="C9" s="11" t="s">
        <v>382</v>
      </c>
      <c r="D9" s="4"/>
      <c r="E9" s="4"/>
      <c r="F9" s="4"/>
      <c r="G9" s="5" t="e">
        <f t="shared" si="0"/>
        <v>#DIV/0!</v>
      </c>
      <c r="H9" s="4"/>
      <c r="I9" s="4"/>
      <c r="J9" s="5" t="e">
        <f t="shared" si="1"/>
        <v>#DIV/0!</v>
      </c>
      <c r="K9" s="4"/>
      <c r="L9" s="4"/>
      <c r="M9" s="5" t="e">
        <f t="shared" si="2"/>
        <v>#DIV/0!</v>
      </c>
      <c r="N9" s="4"/>
      <c r="O9" s="4"/>
      <c r="P9" s="5" t="e">
        <f t="shared" si="3"/>
        <v>#DIV/0!</v>
      </c>
      <c r="Q9" s="4"/>
      <c r="R9" s="4"/>
      <c r="S9" s="5" t="e">
        <f t="shared" si="4"/>
        <v>#DIV/0!</v>
      </c>
      <c r="T9" s="4"/>
      <c r="U9" s="4"/>
      <c r="V9" s="5" t="e">
        <f t="shared" si="5"/>
        <v>#DIV/0!</v>
      </c>
      <c r="W9" s="4"/>
    </row>
    <row r="10" spans="1:23" ht="30" x14ac:dyDescent="0.25">
      <c r="A10" s="31">
        <v>3</v>
      </c>
      <c r="B10" s="10"/>
      <c r="C10" s="11" t="s">
        <v>383</v>
      </c>
      <c r="D10" s="4"/>
      <c r="E10" s="4"/>
      <c r="F10" s="4"/>
      <c r="G10" s="5" t="e">
        <f t="shared" si="0"/>
        <v>#DIV/0!</v>
      </c>
      <c r="H10" s="4"/>
      <c r="I10" s="4"/>
      <c r="J10" s="5" t="e">
        <f t="shared" si="1"/>
        <v>#DIV/0!</v>
      </c>
      <c r="K10" s="4"/>
      <c r="L10" s="4"/>
      <c r="M10" s="5" t="e">
        <f t="shared" si="2"/>
        <v>#DIV/0!</v>
      </c>
      <c r="N10" s="4"/>
      <c r="O10" s="4"/>
      <c r="P10" s="5" t="e">
        <f t="shared" si="3"/>
        <v>#DIV/0!</v>
      </c>
      <c r="Q10" s="4"/>
      <c r="R10" s="4"/>
      <c r="S10" s="5" t="e">
        <f t="shared" si="4"/>
        <v>#DIV/0!</v>
      </c>
      <c r="T10" s="4"/>
      <c r="U10" s="4"/>
      <c r="V10" s="5" t="e">
        <f t="shared" si="5"/>
        <v>#DIV/0!</v>
      </c>
      <c r="W10" s="4"/>
    </row>
    <row r="11" spans="1:23" x14ac:dyDescent="0.25">
      <c r="A11" s="31">
        <v>4</v>
      </c>
      <c r="B11" s="10"/>
      <c r="C11" s="11" t="s">
        <v>384</v>
      </c>
      <c r="D11" s="4"/>
      <c r="E11" s="4"/>
      <c r="F11" s="4"/>
      <c r="G11" s="5" t="e">
        <f t="shared" si="0"/>
        <v>#DIV/0!</v>
      </c>
      <c r="H11" s="4"/>
      <c r="I11" s="4"/>
      <c r="J11" s="5" t="e">
        <f t="shared" si="1"/>
        <v>#DIV/0!</v>
      </c>
      <c r="K11" s="4"/>
      <c r="L11" s="4"/>
      <c r="M11" s="5" t="e">
        <f t="shared" si="2"/>
        <v>#DIV/0!</v>
      </c>
      <c r="N11" s="4"/>
      <c r="O11" s="4"/>
      <c r="P11" s="5" t="e">
        <f t="shared" si="3"/>
        <v>#DIV/0!</v>
      </c>
      <c r="Q11" s="4"/>
      <c r="R11" s="4"/>
      <c r="S11" s="5" t="e">
        <f t="shared" si="4"/>
        <v>#DIV/0!</v>
      </c>
      <c r="T11" s="4"/>
      <c r="U11" s="4"/>
      <c r="V11" s="5" t="e">
        <f t="shared" si="5"/>
        <v>#DIV/0!</v>
      </c>
      <c r="W11" s="4"/>
    </row>
    <row r="12" spans="1:23" x14ac:dyDescent="0.25">
      <c r="A12" s="31">
        <v>5</v>
      </c>
      <c r="B12" s="10"/>
      <c r="C12" s="11" t="s">
        <v>385</v>
      </c>
      <c r="D12" s="4"/>
      <c r="E12" s="4"/>
      <c r="F12" s="4"/>
      <c r="G12" s="5" t="e">
        <f t="shared" si="0"/>
        <v>#DIV/0!</v>
      </c>
      <c r="H12" s="4"/>
      <c r="I12" s="4"/>
      <c r="J12" s="5" t="e">
        <f t="shared" si="1"/>
        <v>#DIV/0!</v>
      </c>
      <c r="K12" s="4"/>
      <c r="L12" s="4"/>
      <c r="M12" s="5" t="e">
        <f t="shared" si="2"/>
        <v>#DIV/0!</v>
      </c>
      <c r="N12" s="4"/>
      <c r="O12" s="4"/>
      <c r="P12" s="5" t="e">
        <f t="shared" si="3"/>
        <v>#DIV/0!</v>
      </c>
      <c r="Q12" s="4"/>
      <c r="R12" s="4"/>
      <c r="S12" s="5" t="e">
        <f t="shared" si="4"/>
        <v>#DIV/0!</v>
      </c>
      <c r="T12" s="4"/>
      <c r="U12" s="4"/>
      <c r="V12" s="5" t="e">
        <f t="shared" si="5"/>
        <v>#DIV/0!</v>
      </c>
      <c r="W12" s="4"/>
    </row>
    <row r="13" spans="1:23" x14ac:dyDescent="0.25">
      <c r="A13" s="31">
        <v>6</v>
      </c>
      <c r="B13" s="10"/>
      <c r="C13" s="11" t="s">
        <v>386</v>
      </c>
      <c r="D13" s="4"/>
      <c r="E13" s="4"/>
      <c r="F13" s="4"/>
      <c r="G13" s="5" t="e">
        <f t="shared" si="0"/>
        <v>#DIV/0!</v>
      </c>
      <c r="H13" s="4"/>
      <c r="I13" s="4"/>
      <c r="J13" s="5" t="e">
        <f t="shared" si="1"/>
        <v>#DIV/0!</v>
      </c>
      <c r="K13" s="4"/>
      <c r="L13" s="4"/>
      <c r="M13" s="5" t="e">
        <f t="shared" si="2"/>
        <v>#DIV/0!</v>
      </c>
      <c r="N13" s="4"/>
      <c r="O13" s="4"/>
      <c r="P13" s="5" t="e">
        <f t="shared" si="3"/>
        <v>#DIV/0!</v>
      </c>
      <c r="Q13" s="4"/>
      <c r="R13" s="4"/>
      <c r="S13" s="5" t="e">
        <f t="shared" si="4"/>
        <v>#DIV/0!</v>
      </c>
      <c r="T13" s="4"/>
      <c r="U13" s="4"/>
      <c r="V13" s="5" t="e">
        <f t="shared" si="5"/>
        <v>#DIV/0!</v>
      </c>
      <c r="W13" s="4"/>
    </row>
    <row r="14" spans="1:23" x14ac:dyDescent="0.25">
      <c r="A14" s="31">
        <v>7</v>
      </c>
      <c r="B14" s="10"/>
      <c r="C14" s="11" t="s">
        <v>387</v>
      </c>
      <c r="D14" s="4"/>
      <c r="E14" s="4"/>
      <c r="F14" s="4"/>
      <c r="G14" s="5" t="e">
        <f t="shared" si="0"/>
        <v>#DIV/0!</v>
      </c>
      <c r="H14" s="4"/>
      <c r="I14" s="4"/>
      <c r="J14" s="5" t="e">
        <f t="shared" si="1"/>
        <v>#DIV/0!</v>
      </c>
      <c r="K14" s="4"/>
      <c r="L14" s="4"/>
      <c r="M14" s="5" t="e">
        <f t="shared" si="2"/>
        <v>#DIV/0!</v>
      </c>
      <c r="N14" s="4"/>
      <c r="O14" s="4"/>
      <c r="P14" s="5" t="e">
        <f t="shared" si="3"/>
        <v>#DIV/0!</v>
      </c>
      <c r="Q14" s="4"/>
      <c r="R14" s="4"/>
      <c r="S14" s="5" t="e">
        <f t="shared" si="4"/>
        <v>#DIV/0!</v>
      </c>
      <c r="T14" s="4"/>
      <c r="U14" s="4"/>
      <c r="V14" s="5" t="e">
        <f t="shared" si="5"/>
        <v>#DIV/0!</v>
      </c>
      <c r="W14" s="4"/>
    </row>
    <row r="15" spans="1:23" x14ac:dyDescent="0.25">
      <c r="A15" s="31">
        <v>8</v>
      </c>
      <c r="B15" s="10"/>
      <c r="C15" s="11" t="s">
        <v>388</v>
      </c>
      <c r="D15" s="4"/>
      <c r="E15" s="4"/>
      <c r="F15" s="4"/>
      <c r="G15" s="5" t="e">
        <f t="shared" si="0"/>
        <v>#DIV/0!</v>
      </c>
      <c r="H15" s="4"/>
      <c r="I15" s="4"/>
      <c r="J15" s="5" t="e">
        <f t="shared" si="1"/>
        <v>#DIV/0!</v>
      </c>
      <c r="K15" s="4"/>
      <c r="L15" s="4"/>
      <c r="M15" s="5" t="e">
        <f t="shared" si="2"/>
        <v>#DIV/0!</v>
      </c>
      <c r="N15" s="4"/>
      <c r="O15" s="4"/>
      <c r="P15" s="5" t="e">
        <f t="shared" si="3"/>
        <v>#DIV/0!</v>
      </c>
      <c r="Q15" s="4"/>
      <c r="R15" s="4"/>
      <c r="S15" s="5" t="e">
        <f t="shared" si="4"/>
        <v>#DIV/0!</v>
      </c>
      <c r="T15" s="4"/>
      <c r="U15" s="4"/>
      <c r="V15" s="5" t="e">
        <f t="shared" si="5"/>
        <v>#DIV/0!</v>
      </c>
      <c r="W15" s="4"/>
    </row>
    <row r="16" spans="1:23" x14ac:dyDescent="0.25">
      <c r="A16" s="31">
        <v>9</v>
      </c>
      <c r="B16" s="10"/>
      <c r="C16" s="11" t="s">
        <v>389</v>
      </c>
      <c r="D16" s="4"/>
      <c r="E16" s="4"/>
      <c r="F16" s="4"/>
      <c r="G16" s="5" t="e">
        <f t="shared" si="0"/>
        <v>#DIV/0!</v>
      </c>
      <c r="H16" s="4"/>
      <c r="I16" s="4"/>
      <c r="J16" s="5" t="e">
        <f t="shared" si="1"/>
        <v>#DIV/0!</v>
      </c>
      <c r="K16" s="4"/>
      <c r="L16" s="4"/>
      <c r="M16" s="5" t="e">
        <f t="shared" si="2"/>
        <v>#DIV/0!</v>
      </c>
      <c r="N16" s="4"/>
      <c r="O16" s="4"/>
      <c r="P16" s="5" t="e">
        <f t="shared" si="3"/>
        <v>#DIV/0!</v>
      </c>
      <c r="Q16" s="4"/>
      <c r="R16" s="4"/>
      <c r="S16" s="5" t="e">
        <f t="shared" si="4"/>
        <v>#DIV/0!</v>
      </c>
      <c r="T16" s="4"/>
      <c r="U16" s="4"/>
      <c r="V16" s="5" t="e">
        <f t="shared" si="5"/>
        <v>#DIV/0!</v>
      </c>
      <c r="W16" s="4"/>
    </row>
    <row r="17" spans="1:23" ht="45" x14ac:dyDescent="0.25">
      <c r="A17" s="31">
        <v>10</v>
      </c>
      <c r="B17" s="10"/>
      <c r="C17" s="11" t="s">
        <v>390</v>
      </c>
      <c r="D17" s="4"/>
      <c r="E17" s="4"/>
      <c r="F17" s="4"/>
      <c r="G17" s="5" t="e">
        <f t="shared" si="0"/>
        <v>#DIV/0!</v>
      </c>
      <c r="H17" s="4"/>
      <c r="I17" s="4"/>
      <c r="J17" s="5" t="e">
        <f t="shared" si="1"/>
        <v>#DIV/0!</v>
      </c>
      <c r="K17" s="4"/>
      <c r="L17" s="4"/>
      <c r="M17" s="5" t="e">
        <f t="shared" si="2"/>
        <v>#DIV/0!</v>
      </c>
      <c r="N17" s="4"/>
      <c r="O17" s="4"/>
      <c r="P17" s="5" t="e">
        <f t="shared" si="3"/>
        <v>#DIV/0!</v>
      </c>
      <c r="Q17" s="4"/>
      <c r="R17" s="4"/>
      <c r="S17" s="5" t="e">
        <f t="shared" si="4"/>
        <v>#DIV/0!</v>
      </c>
      <c r="T17" s="4"/>
      <c r="U17" s="4"/>
      <c r="V17" s="5" t="e">
        <f t="shared" si="5"/>
        <v>#DIV/0!</v>
      </c>
      <c r="W17" s="4"/>
    </row>
    <row r="18" spans="1:23" ht="60" x14ac:dyDescent="0.25">
      <c r="A18" s="31">
        <v>11</v>
      </c>
      <c r="B18" s="10"/>
      <c r="C18" s="11" t="s">
        <v>391</v>
      </c>
      <c r="D18" s="4"/>
      <c r="E18" s="4"/>
      <c r="F18" s="4"/>
      <c r="G18" s="5" t="e">
        <f t="shared" si="0"/>
        <v>#DIV/0!</v>
      </c>
      <c r="H18" s="4"/>
      <c r="I18" s="4"/>
      <c r="J18" s="5" t="e">
        <f t="shared" si="1"/>
        <v>#DIV/0!</v>
      </c>
      <c r="K18" s="4"/>
      <c r="L18" s="4"/>
      <c r="M18" s="5" t="e">
        <f t="shared" si="2"/>
        <v>#DIV/0!</v>
      </c>
      <c r="N18" s="4"/>
      <c r="O18" s="4"/>
      <c r="P18" s="5" t="e">
        <f t="shared" si="3"/>
        <v>#DIV/0!</v>
      </c>
      <c r="Q18" s="4"/>
      <c r="R18" s="4"/>
      <c r="S18" s="5" t="e">
        <f t="shared" si="4"/>
        <v>#DIV/0!</v>
      </c>
      <c r="T18" s="4"/>
      <c r="U18" s="4"/>
      <c r="V18" s="5" t="e">
        <f t="shared" si="5"/>
        <v>#DIV/0!</v>
      </c>
      <c r="W18" s="4"/>
    </row>
    <row r="19" spans="1:23" ht="30" x14ac:dyDescent="0.25">
      <c r="A19" s="31">
        <v>12</v>
      </c>
      <c r="B19" s="10"/>
      <c r="C19" s="11" t="s">
        <v>392</v>
      </c>
      <c r="D19" s="4"/>
      <c r="E19" s="4"/>
      <c r="F19" s="4"/>
      <c r="G19" s="5" t="e">
        <f t="shared" si="0"/>
        <v>#DIV/0!</v>
      </c>
      <c r="H19" s="4"/>
      <c r="I19" s="4"/>
      <c r="J19" s="5" t="e">
        <f t="shared" si="1"/>
        <v>#DIV/0!</v>
      </c>
      <c r="K19" s="4"/>
      <c r="L19" s="4"/>
      <c r="M19" s="5" t="e">
        <f t="shared" si="2"/>
        <v>#DIV/0!</v>
      </c>
      <c r="N19" s="4"/>
      <c r="O19" s="4"/>
      <c r="P19" s="5" t="e">
        <f t="shared" si="3"/>
        <v>#DIV/0!</v>
      </c>
      <c r="Q19" s="4"/>
      <c r="R19" s="4"/>
      <c r="S19" s="5" t="e">
        <f t="shared" si="4"/>
        <v>#DIV/0!</v>
      </c>
      <c r="T19" s="4"/>
      <c r="U19" s="4"/>
      <c r="V19" s="5" t="e">
        <f t="shared" si="5"/>
        <v>#DIV/0!</v>
      </c>
      <c r="W19" s="4"/>
    </row>
    <row r="20" spans="1:23" ht="30" x14ac:dyDescent="0.25">
      <c r="A20" s="31">
        <v>13</v>
      </c>
      <c r="B20" s="10"/>
      <c r="C20" s="11" t="s">
        <v>393</v>
      </c>
      <c r="D20" s="4"/>
      <c r="E20" s="4"/>
      <c r="F20" s="4"/>
      <c r="G20" s="5" t="e">
        <f t="shared" si="0"/>
        <v>#DIV/0!</v>
      </c>
      <c r="H20" s="4"/>
      <c r="I20" s="4"/>
      <c r="J20" s="5" t="e">
        <f t="shared" si="1"/>
        <v>#DIV/0!</v>
      </c>
      <c r="K20" s="4"/>
      <c r="L20" s="4"/>
      <c r="M20" s="5" t="e">
        <f t="shared" si="2"/>
        <v>#DIV/0!</v>
      </c>
      <c r="N20" s="4"/>
      <c r="O20" s="4"/>
      <c r="P20" s="5" t="e">
        <f t="shared" si="3"/>
        <v>#DIV/0!</v>
      </c>
      <c r="Q20" s="4"/>
      <c r="R20" s="4"/>
      <c r="S20" s="5" t="e">
        <f t="shared" si="4"/>
        <v>#DIV/0!</v>
      </c>
      <c r="T20" s="4"/>
      <c r="U20" s="4"/>
      <c r="V20" s="5" t="e">
        <f t="shared" si="5"/>
        <v>#DIV/0!</v>
      </c>
      <c r="W20" s="4"/>
    </row>
    <row r="21" spans="1:23" ht="45" x14ac:dyDescent="0.25">
      <c r="A21" s="31">
        <v>14</v>
      </c>
      <c r="B21" s="10"/>
      <c r="C21" s="11" t="s">
        <v>394</v>
      </c>
      <c r="D21" s="4"/>
      <c r="E21" s="4"/>
      <c r="F21" s="4"/>
      <c r="G21" s="5" t="e">
        <f t="shared" si="0"/>
        <v>#DIV/0!</v>
      </c>
      <c r="H21" s="4"/>
      <c r="I21" s="4"/>
      <c r="J21" s="5" t="e">
        <f t="shared" si="1"/>
        <v>#DIV/0!</v>
      </c>
      <c r="K21" s="4"/>
      <c r="L21" s="4"/>
      <c r="M21" s="5" t="e">
        <f t="shared" si="2"/>
        <v>#DIV/0!</v>
      </c>
      <c r="N21" s="4"/>
      <c r="O21" s="4"/>
      <c r="P21" s="5" t="e">
        <f t="shared" si="3"/>
        <v>#DIV/0!</v>
      </c>
      <c r="Q21" s="4"/>
      <c r="R21" s="4"/>
      <c r="S21" s="5" t="e">
        <f t="shared" si="4"/>
        <v>#DIV/0!</v>
      </c>
      <c r="T21" s="4"/>
      <c r="U21" s="4"/>
      <c r="V21" s="5" t="e">
        <f t="shared" si="5"/>
        <v>#DIV/0!</v>
      </c>
      <c r="W21" s="4"/>
    </row>
    <row r="22" spans="1:23" ht="30" x14ac:dyDescent="0.25">
      <c r="A22" s="31">
        <v>15</v>
      </c>
      <c r="B22" s="10"/>
      <c r="C22" s="11" t="s">
        <v>395</v>
      </c>
      <c r="D22" s="4"/>
      <c r="E22" s="4"/>
      <c r="F22" s="4"/>
      <c r="G22" s="5" t="e">
        <f t="shared" si="0"/>
        <v>#DIV/0!</v>
      </c>
      <c r="H22" s="4"/>
      <c r="I22" s="4"/>
      <c r="J22" s="5" t="e">
        <f t="shared" si="1"/>
        <v>#DIV/0!</v>
      </c>
      <c r="K22" s="4"/>
      <c r="L22" s="4"/>
      <c r="M22" s="5" t="e">
        <f t="shared" si="2"/>
        <v>#DIV/0!</v>
      </c>
      <c r="N22" s="4"/>
      <c r="O22" s="4"/>
      <c r="P22" s="5" t="e">
        <f t="shared" si="3"/>
        <v>#DIV/0!</v>
      </c>
      <c r="Q22" s="4"/>
      <c r="R22" s="4"/>
      <c r="S22" s="5" t="e">
        <f t="shared" si="4"/>
        <v>#DIV/0!</v>
      </c>
      <c r="T22" s="4"/>
      <c r="U22" s="4"/>
      <c r="V22" s="5" t="e">
        <f t="shared" si="5"/>
        <v>#DIV/0!</v>
      </c>
      <c r="W22" s="4"/>
    </row>
    <row r="23" spans="1:23" ht="60" x14ac:dyDescent="0.25">
      <c r="A23" s="31">
        <v>16</v>
      </c>
      <c r="B23" s="10"/>
      <c r="C23" s="11" t="s">
        <v>396</v>
      </c>
      <c r="D23" s="4"/>
      <c r="E23" s="4"/>
      <c r="F23" s="4"/>
      <c r="G23" s="5" t="e">
        <f t="shared" si="0"/>
        <v>#DIV/0!</v>
      </c>
      <c r="H23" s="4"/>
      <c r="I23" s="4"/>
      <c r="J23" s="5" t="e">
        <f t="shared" si="1"/>
        <v>#DIV/0!</v>
      </c>
      <c r="K23" s="4"/>
      <c r="L23" s="4"/>
      <c r="M23" s="5" t="e">
        <f t="shared" si="2"/>
        <v>#DIV/0!</v>
      </c>
      <c r="N23" s="4"/>
      <c r="O23" s="4"/>
      <c r="P23" s="5" t="e">
        <f t="shared" si="3"/>
        <v>#DIV/0!</v>
      </c>
      <c r="Q23" s="4"/>
      <c r="R23" s="4"/>
      <c r="S23" s="5" t="e">
        <f t="shared" si="4"/>
        <v>#DIV/0!</v>
      </c>
      <c r="T23" s="4"/>
      <c r="U23" s="4"/>
      <c r="V23" s="5" t="e">
        <f t="shared" si="5"/>
        <v>#DIV/0!</v>
      </c>
      <c r="W23" s="4"/>
    </row>
    <row r="24" spans="1:23" ht="45" x14ac:dyDescent="0.25">
      <c r="A24" s="31">
        <v>17</v>
      </c>
      <c r="B24" s="10"/>
      <c r="C24" s="11" t="s">
        <v>397</v>
      </c>
      <c r="D24" s="4"/>
      <c r="E24" s="4"/>
      <c r="F24" s="4"/>
      <c r="G24" s="5" t="e">
        <f t="shared" si="0"/>
        <v>#DIV/0!</v>
      </c>
      <c r="H24" s="4"/>
      <c r="I24" s="4"/>
      <c r="J24" s="5" t="e">
        <f t="shared" si="1"/>
        <v>#DIV/0!</v>
      </c>
      <c r="K24" s="4"/>
      <c r="L24" s="4"/>
      <c r="M24" s="5" t="e">
        <f t="shared" si="2"/>
        <v>#DIV/0!</v>
      </c>
      <c r="N24" s="4"/>
      <c r="O24" s="4"/>
      <c r="P24" s="5" t="e">
        <f t="shared" si="3"/>
        <v>#DIV/0!</v>
      </c>
      <c r="Q24" s="4"/>
      <c r="R24" s="4"/>
      <c r="S24" s="5" t="e">
        <f t="shared" si="4"/>
        <v>#DIV/0!</v>
      </c>
      <c r="T24" s="4"/>
      <c r="U24" s="4"/>
      <c r="V24" s="5" t="e">
        <f t="shared" si="5"/>
        <v>#DIV/0!</v>
      </c>
      <c r="W24" s="4"/>
    </row>
    <row r="25" spans="1:23" ht="45" x14ac:dyDescent="0.25">
      <c r="A25" s="31">
        <v>18</v>
      </c>
      <c r="B25" s="10"/>
      <c r="C25" s="11" t="s">
        <v>398</v>
      </c>
      <c r="D25" s="4"/>
      <c r="E25" s="4"/>
      <c r="F25" s="4"/>
      <c r="G25" s="5" t="e">
        <f t="shared" si="0"/>
        <v>#DIV/0!</v>
      </c>
      <c r="H25" s="4"/>
      <c r="I25" s="4"/>
      <c r="J25" s="5" t="e">
        <f t="shared" si="1"/>
        <v>#DIV/0!</v>
      </c>
      <c r="K25" s="4"/>
      <c r="L25" s="4"/>
      <c r="M25" s="5" t="e">
        <f t="shared" si="2"/>
        <v>#DIV/0!</v>
      </c>
      <c r="N25" s="4"/>
      <c r="O25" s="4"/>
      <c r="P25" s="5" t="e">
        <f t="shared" si="3"/>
        <v>#DIV/0!</v>
      </c>
      <c r="Q25" s="4"/>
      <c r="R25" s="4"/>
      <c r="S25" s="5" t="e">
        <f t="shared" si="4"/>
        <v>#DIV/0!</v>
      </c>
      <c r="T25" s="4"/>
      <c r="U25" s="4"/>
      <c r="V25" s="5" t="e">
        <f t="shared" si="5"/>
        <v>#DIV/0!</v>
      </c>
      <c r="W25" s="4"/>
    </row>
    <row r="26" spans="1:23" ht="30" x14ac:dyDescent="0.25">
      <c r="A26" s="31">
        <v>19</v>
      </c>
      <c r="B26" s="10"/>
      <c r="C26" s="11" t="s">
        <v>399</v>
      </c>
      <c r="D26" s="4"/>
      <c r="E26" s="4"/>
      <c r="F26" s="4"/>
      <c r="G26" s="5" t="e">
        <f t="shared" si="0"/>
        <v>#DIV/0!</v>
      </c>
      <c r="H26" s="4"/>
      <c r="I26" s="4"/>
      <c r="J26" s="5" t="e">
        <f t="shared" si="1"/>
        <v>#DIV/0!</v>
      </c>
      <c r="K26" s="4"/>
      <c r="L26" s="4"/>
      <c r="M26" s="5" t="e">
        <f t="shared" si="2"/>
        <v>#DIV/0!</v>
      </c>
      <c r="N26" s="4"/>
      <c r="O26" s="4"/>
      <c r="P26" s="5" t="e">
        <f t="shared" si="3"/>
        <v>#DIV/0!</v>
      </c>
      <c r="Q26" s="4"/>
      <c r="R26" s="4"/>
      <c r="S26" s="5" t="e">
        <f t="shared" si="4"/>
        <v>#DIV/0!</v>
      </c>
      <c r="T26" s="4"/>
      <c r="U26" s="4"/>
      <c r="V26" s="5" t="e">
        <f t="shared" si="5"/>
        <v>#DIV/0!</v>
      </c>
      <c r="W26" s="4"/>
    </row>
    <row r="28" spans="1:23" x14ac:dyDescent="0.25">
      <c r="S28" s="28" t="s">
        <v>464</v>
      </c>
    </row>
    <row r="31" spans="1:23" x14ac:dyDescent="0.25">
      <c r="S31" s="28" t="s">
        <v>466</v>
      </c>
    </row>
    <row r="32" spans="1:23" x14ac:dyDescent="0.25">
      <c r="S32" s="28" t="s">
        <v>465</v>
      </c>
    </row>
  </sheetData>
  <autoFilter ref="A2:W26" xr:uid="{00000000-0009-0000-0000-000004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9" right="0.15748031496062992" top="0.22" bottom="0.12" header="0.31496062992125984" footer="0.41"/>
  <pageSetup paperSize="5" scale="75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W46"/>
  <sheetViews>
    <sheetView topLeftCell="E34" zoomScale="90" zoomScaleNormal="90" workbookViewId="0">
      <selection activeCell="D10" sqref="D10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7.28515625" style="1" bestFit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2851562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AVERAGE(#REF!,G7,#REF!,#REF!,#REF!,#REF!)</f>
        <v>#REF!</v>
      </c>
      <c r="H6" s="4"/>
      <c r="I6" s="4"/>
      <c r="J6" s="5" t="e">
        <f>AVERAGE(#REF!,J7,#REF!,#REF!,#REF!,#REF!)</f>
        <v>#REF!</v>
      </c>
      <c r="K6" s="4"/>
      <c r="L6" s="4"/>
      <c r="M6" s="5" t="e">
        <f>AVERAGE(#REF!,M7,#REF!,#REF!,#REF!,#REF!)</f>
        <v>#REF!</v>
      </c>
      <c r="N6" s="4"/>
      <c r="O6" s="4"/>
      <c r="P6" s="5" t="e">
        <f>AVERAGE(#REF!,P7,#REF!,#REF!,#REF!,#REF!)</f>
        <v>#REF!</v>
      </c>
      <c r="Q6" s="4"/>
      <c r="R6" s="4"/>
      <c r="S6" s="5" t="e">
        <f>AVERAGE(#REF!,S7,#REF!,#REF!,#REF!,#REF!)</f>
        <v>#REF!</v>
      </c>
      <c r="T6" s="4"/>
      <c r="U6" s="4"/>
      <c r="V6" s="5" t="e">
        <f>AVERAGE(#REF!,V7,#REF!,#REF!,#REF!,#REF!)</f>
        <v>#REF!</v>
      </c>
      <c r="W6" s="4"/>
    </row>
    <row r="7" spans="1:23" x14ac:dyDescent="0.25">
      <c r="A7" s="33"/>
      <c r="B7" s="6" t="s">
        <v>17</v>
      </c>
      <c r="C7" s="8" t="s">
        <v>18</v>
      </c>
      <c r="D7" s="4"/>
      <c r="E7" s="4"/>
      <c r="F7" s="4"/>
      <c r="G7" s="5" t="e">
        <f>AVERAGE(G8:G40)</f>
        <v>#DIV/0!</v>
      </c>
      <c r="H7" s="4"/>
      <c r="I7" s="4"/>
      <c r="J7" s="5" t="e">
        <f>AVERAGE(J8:J40)</f>
        <v>#DIV/0!</v>
      </c>
      <c r="K7" s="4"/>
      <c r="L7" s="4"/>
      <c r="M7" s="5" t="e">
        <f>AVERAGE(M8:M40)</f>
        <v>#DIV/0!</v>
      </c>
      <c r="N7" s="4"/>
      <c r="O7" s="4"/>
      <c r="P7" s="5" t="e">
        <f>AVERAGE(P8:P40)</f>
        <v>#DIV/0!</v>
      </c>
      <c r="Q7" s="4"/>
      <c r="R7" s="4"/>
      <c r="S7" s="5" t="e">
        <f>AVERAGE(S8:S40)</f>
        <v>#DIV/0!</v>
      </c>
      <c r="T7" s="4"/>
      <c r="U7" s="4"/>
      <c r="V7" s="5" t="e">
        <f>AVERAGE(V8:V40)</f>
        <v>#DIV/0!</v>
      </c>
      <c r="W7" s="4"/>
    </row>
    <row r="8" spans="1:23" ht="30" x14ac:dyDescent="0.25">
      <c r="A8" s="31">
        <v>1</v>
      </c>
      <c r="B8" s="10"/>
      <c r="C8" s="37" t="s">
        <v>228</v>
      </c>
      <c r="D8" s="38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30" x14ac:dyDescent="0.25">
      <c r="A9" s="31">
        <v>2</v>
      </c>
      <c r="B9" s="10"/>
      <c r="C9" s="37" t="s">
        <v>229</v>
      </c>
      <c r="D9" s="38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37" t="s">
        <v>230</v>
      </c>
      <c r="D10" s="38"/>
      <c r="E10" s="4"/>
      <c r="F10" s="4"/>
      <c r="G10" s="5" t="e">
        <f t="shared" ref="G10" si="6">F10/E10</f>
        <v>#DIV/0!</v>
      </c>
      <c r="H10" s="4"/>
      <c r="I10" s="4"/>
      <c r="J10" s="5" t="e">
        <f t="shared" ref="J10" si="7">I10/H10</f>
        <v>#DIV/0!</v>
      </c>
      <c r="K10" s="4"/>
      <c r="L10" s="4"/>
      <c r="M10" s="5" t="e">
        <f t="shared" ref="M10" si="8">L10/K10</f>
        <v>#DIV/0!</v>
      </c>
      <c r="N10" s="4"/>
      <c r="O10" s="4"/>
      <c r="P10" s="5" t="e">
        <f t="shared" ref="P10" si="9">O10/N10</f>
        <v>#DIV/0!</v>
      </c>
      <c r="Q10" s="4"/>
      <c r="R10" s="4"/>
      <c r="S10" s="5" t="e">
        <f t="shared" ref="S10" si="10">R10/Q10</f>
        <v>#DIV/0!</v>
      </c>
      <c r="T10" s="4"/>
      <c r="U10" s="4"/>
      <c r="V10" s="5" t="e">
        <f t="shared" ref="V10" si="11">U10/T10</f>
        <v>#DIV/0!</v>
      </c>
      <c r="W10" s="4"/>
    </row>
    <row r="11" spans="1:23" ht="30" x14ac:dyDescent="0.25">
      <c r="A11" s="31">
        <v>4</v>
      </c>
      <c r="B11" s="10"/>
      <c r="C11" s="37" t="s">
        <v>231</v>
      </c>
      <c r="D11" s="38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30" x14ac:dyDescent="0.25">
      <c r="A12" s="31">
        <v>5</v>
      </c>
      <c r="B12" s="10"/>
      <c r="C12" s="37" t="s">
        <v>232</v>
      </c>
      <c r="D12" s="38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30" x14ac:dyDescent="0.25">
      <c r="A13" s="31">
        <v>6</v>
      </c>
      <c r="B13" s="10"/>
      <c r="C13" s="37" t="s">
        <v>233</v>
      </c>
      <c r="D13" s="38"/>
      <c r="E13" s="4"/>
      <c r="F13" s="4"/>
      <c r="G13" s="5" t="e">
        <f t="shared" ref="G13" si="12">F13/E13</f>
        <v>#DIV/0!</v>
      </c>
      <c r="H13" s="4"/>
      <c r="I13" s="4"/>
      <c r="J13" s="5" t="e">
        <f t="shared" ref="J13" si="13">I13/H13</f>
        <v>#DIV/0!</v>
      </c>
      <c r="K13" s="4"/>
      <c r="L13" s="4"/>
      <c r="M13" s="5" t="e">
        <f t="shared" ref="M13" si="14">L13/K13</f>
        <v>#DIV/0!</v>
      </c>
      <c r="N13" s="4"/>
      <c r="O13" s="4"/>
      <c r="P13" s="5" t="e">
        <f t="shared" ref="P13" si="15">O13/N13</f>
        <v>#DIV/0!</v>
      </c>
      <c r="Q13" s="4"/>
      <c r="R13" s="4"/>
      <c r="S13" s="5" t="e">
        <f t="shared" ref="S13" si="16">R13/Q13</f>
        <v>#DIV/0!</v>
      </c>
      <c r="T13" s="4"/>
      <c r="U13" s="4"/>
      <c r="V13" s="5" t="e">
        <f t="shared" ref="V13" si="17">U13/T13</f>
        <v>#DIV/0!</v>
      </c>
      <c r="W13" s="4"/>
    </row>
    <row r="14" spans="1:23" ht="30" x14ac:dyDescent="0.25">
      <c r="A14" s="31">
        <v>7</v>
      </c>
      <c r="B14" s="10"/>
      <c r="C14" s="37" t="s">
        <v>234</v>
      </c>
      <c r="D14" s="38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5" spans="1:23" ht="30" x14ac:dyDescent="0.25">
      <c r="A15" s="31">
        <v>8</v>
      </c>
      <c r="B15" s="10"/>
      <c r="C15" s="37" t="s">
        <v>235</v>
      </c>
      <c r="D15" s="38"/>
      <c r="E15" s="4"/>
      <c r="F15" s="4"/>
      <c r="G15" s="5" t="e">
        <f t="shared" ref="G15" si="18">F15/E15</f>
        <v>#DIV/0!</v>
      </c>
      <c r="H15" s="4"/>
      <c r="I15" s="4"/>
      <c r="J15" s="5" t="e">
        <f t="shared" ref="J15" si="19">I15/H15</f>
        <v>#DIV/0!</v>
      </c>
      <c r="K15" s="4"/>
      <c r="L15" s="4"/>
      <c r="M15" s="5" t="e">
        <f t="shared" ref="M15" si="20">L15/K15</f>
        <v>#DIV/0!</v>
      </c>
      <c r="N15" s="4"/>
      <c r="O15" s="4"/>
      <c r="P15" s="5" t="e">
        <f t="shared" ref="P15" si="21">O15/N15</f>
        <v>#DIV/0!</v>
      </c>
      <c r="Q15" s="4"/>
      <c r="R15" s="4"/>
      <c r="S15" s="5" t="e">
        <f t="shared" ref="S15" si="22">R15/Q15</f>
        <v>#DIV/0!</v>
      </c>
      <c r="T15" s="4"/>
      <c r="U15" s="4"/>
      <c r="V15" s="5" t="e">
        <f t="shared" ref="V15" si="23">U15/T15</f>
        <v>#DIV/0!</v>
      </c>
      <c r="W15" s="4"/>
    </row>
    <row r="16" spans="1:23" ht="30" x14ac:dyDescent="0.25">
      <c r="A16" s="31">
        <v>9</v>
      </c>
      <c r="B16" s="10"/>
      <c r="C16" s="37" t="s">
        <v>236</v>
      </c>
      <c r="D16" s="38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7" spans="1:23" ht="30" x14ac:dyDescent="0.25">
      <c r="A17" s="31">
        <v>10</v>
      </c>
      <c r="B17" s="10"/>
      <c r="C17" s="37" t="s">
        <v>237</v>
      </c>
      <c r="D17" s="38"/>
      <c r="E17" s="4"/>
      <c r="F17" s="4"/>
      <c r="G17" s="5" t="e">
        <f>F17/E17</f>
        <v>#DIV/0!</v>
      </c>
      <c r="H17" s="4"/>
      <c r="I17" s="4"/>
      <c r="J17" s="5" t="e">
        <f>I17/H17</f>
        <v>#DIV/0!</v>
      </c>
      <c r="K17" s="4"/>
      <c r="L17" s="4"/>
      <c r="M17" s="5" t="e">
        <f>L17/K17</f>
        <v>#DIV/0!</v>
      </c>
      <c r="N17" s="4"/>
      <c r="O17" s="4"/>
      <c r="P17" s="5" t="e">
        <f>O17/N17</f>
        <v>#DIV/0!</v>
      </c>
      <c r="Q17" s="4"/>
      <c r="R17" s="4"/>
      <c r="S17" s="5" t="e">
        <f>R17/Q17</f>
        <v>#DIV/0!</v>
      </c>
      <c r="T17" s="4"/>
      <c r="U17" s="4"/>
      <c r="V17" s="5" t="e">
        <f>U17/T17</f>
        <v>#DIV/0!</v>
      </c>
      <c r="W17" s="4"/>
    </row>
    <row r="18" spans="1:23" ht="30" x14ac:dyDescent="0.25">
      <c r="A18" s="31">
        <v>11</v>
      </c>
      <c r="B18" s="10"/>
      <c r="C18" s="37" t="s">
        <v>238</v>
      </c>
      <c r="D18" s="38"/>
      <c r="E18" s="4"/>
      <c r="F18" s="4"/>
      <c r="G18" s="5" t="e">
        <f t="shared" ref="G18" si="24">F18/E18</f>
        <v>#DIV/0!</v>
      </c>
      <c r="H18" s="4"/>
      <c r="I18" s="4"/>
      <c r="J18" s="5" t="e">
        <f t="shared" ref="J18" si="25">I18/H18</f>
        <v>#DIV/0!</v>
      </c>
      <c r="K18" s="4"/>
      <c r="L18" s="4"/>
      <c r="M18" s="5" t="e">
        <f t="shared" ref="M18" si="26">L18/K18</f>
        <v>#DIV/0!</v>
      </c>
      <c r="N18" s="4"/>
      <c r="O18" s="4"/>
      <c r="P18" s="5" t="e">
        <f t="shared" ref="P18" si="27">O18/N18</f>
        <v>#DIV/0!</v>
      </c>
      <c r="Q18" s="4"/>
      <c r="R18" s="4"/>
      <c r="S18" s="5" t="e">
        <f t="shared" ref="S18" si="28">R18/Q18</f>
        <v>#DIV/0!</v>
      </c>
      <c r="T18" s="4"/>
      <c r="U18" s="4"/>
      <c r="V18" s="5" t="e">
        <f t="shared" ref="V18" si="29">U18/T18</f>
        <v>#DIV/0!</v>
      </c>
      <c r="W18" s="4"/>
    </row>
    <row r="19" spans="1:23" ht="60" x14ac:dyDescent="0.25">
      <c r="A19" s="31">
        <v>12</v>
      </c>
      <c r="B19" s="10"/>
      <c r="C19" s="37" t="s">
        <v>239</v>
      </c>
      <c r="D19" s="38"/>
      <c r="E19" s="4"/>
      <c r="F19" s="4"/>
      <c r="G19" s="5" t="e">
        <f>F19/E19</f>
        <v>#DIV/0!</v>
      </c>
      <c r="H19" s="4"/>
      <c r="I19" s="4"/>
      <c r="J19" s="5" t="e">
        <f>I19/H19</f>
        <v>#DIV/0!</v>
      </c>
      <c r="K19" s="4"/>
      <c r="L19" s="4"/>
      <c r="M19" s="5" t="e">
        <f>L19/K19</f>
        <v>#DIV/0!</v>
      </c>
      <c r="N19" s="4"/>
      <c r="O19" s="4"/>
      <c r="P19" s="5" t="e">
        <f>O19/N19</f>
        <v>#DIV/0!</v>
      </c>
      <c r="Q19" s="4"/>
      <c r="R19" s="4"/>
      <c r="S19" s="5" t="e">
        <f>R19/Q19</f>
        <v>#DIV/0!</v>
      </c>
      <c r="T19" s="4"/>
      <c r="U19" s="4"/>
      <c r="V19" s="5" t="e">
        <f>U19/T19</f>
        <v>#DIV/0!</v>
      </c>
      <c r="W19" s="4"/>
    </row>
    <row r="20" spans="1:23" ht="45" x14ac:dyDescent="0.25">
      <c r="A20" s="31">
        <v>13</v>
      </c>
      <c r="B20" s="10"/>
      <c r="C20" s="37" t="s">
        <v>240</v>
      </c>
      <c r="D20" s="38"/>
      <c r="E20" s="4"/>
      <c r="F20" s="4"/>
      <c r="G20" s="5" t="e">
        <f t="shared" ref="G20" si="30">F20/E20</f>
        <v>#DIV/0!</v>
      </c>
      <c r="H20" s="4"/>
      <c r="I20" s="4"/>
      <c r="J20" s="5" t="e">
        <f t="shared" ref="J20" si="31">I20/H20</f>
        <v>#DIV/0!</v>
      </c>
      <c r="K20" s="4"/>
      <c r="L20" s="4"/>
      <c r="M20" s="5" t="e">
        <f t="shared" ref="M20" si="32">L20/K20</f>
        <v>#DIV/0!</v>
      </c>
      <c r="N20" s="4"/>
      <c r="O20" s="4"/>
      <c r="P20" s="5" t="e">
        <f t="shared" ref="P20" si="33">O20/N20</f>
        <v>#DIV/0!</v>
      </c>
      <c r="Q20" s="4"/>
      <c r="R20" s="4"/>
      <c r="S20" s="5" t="e">
        <f t="shared" ref="S20" si="34">R20/Q20</f>
        <v>#DIV/0!</v>
      </c>
      <c r="T20" s="4"/>
      <c r="U20" s="4"/>
      <c r="V20" s="5" t="e">
        <f t="shared" ref="V20" si="35">U20/T20</f>
        <v>#DIV/0!</v>
      </c>
      <c r="W20" s="4"/>
    </row>
    <row r="21" spans="1:23" ht="30" x14ac:dyDescent="0.25">
      <c r="A21" s="31">
        <v>14</v>
      </c>
      <c r="B21" s="10"/>
      <c r="C21" s="37" t="s">
        <v>241</v>
      </c>
      <c r="D21" s="38"/>
      <c r="E21" s="4"/>
      <c r="F21" s="4"/>
      <c r="G21" s="5" t="e">
        <f>F21/E21</f>
        <v>#DIV/0!</v>
      </c>
      <c r="H21" s="4"/>
      <c r="I21" s="4"/>
      <c r="J21" s="5" t="e">
        <f>I21/H21</f>
        <v>#DIV/0!</v>
      </c>
      <c r="K21" s="4"/>
      <c r="L21" s="4"/>
      <c r="M21" s="5" t="e">
        <f>L21/K21</f>
        <v>#DIV/0!</v>
      </c>
      <c r="N21" s="4"/>
      <c r="O21" s="4"/>
      <c r="P21" s="5" t="e">
        <f>O21/N21</f>
        <v>#DIV/0!</v>
      </c>
      <c r="Q21" s="4"/>
      <c r="R21" s="4"/>
      <c r="S21" s="5" t="e">
        <f>R21/Q21</f>
        <v>#DIV/0!</v>
      </c>
      <c r="T21" s="4"/>
      <c r="U21" s="4"/>
      <c r="V21" s="5" t="e">
        <f>U21/T21</f>
        <v>#DIV/0!</v>
      </c>
      <c r="W21" s="4"/>
    </row>
    <row r="22" spans="1:23" ht="90" x14ac:dyDescent="0.25">
      <c r="A22" s="31">
        <v>15</v>
      </c>
      <c r="B22" s="10"/>
      <c r="C22" s="37" t="s">
        <v>242</v>
      </c>
      <c r="D22" s="38"/>
      <c r="E22" s="4"/>
      <c r="F22" s="4"/>
      <c r="G22" s="5" t="e">
        <f>F22/E22</f>
        <v>#DIV/0!</v>
      </c>
      <c r="H22" s="4"/>
      <c r="I22" s="4"/>
      <c r="J22" s="5" t="e">
        <f>I22/H22</f>
        <v>#DIV/0!</v>
      </c>
      <c r="K22" s="4"/>
      <c r="L22" s="4"/>
      <c r="M22" s="5" t="e">
        <f>L22/K22</f>
        <v>#DIV/0!</v>
      </c>
      <c r="N22" s="4"/>
      <c r="O22" s="4"/>
      <c r="P22" s="5" t="e">
        <f>O22/N22</f>
        <v>#DIV/0!</v>
      </c>
      <c r="Q22" s="4"/>
      <c r="R22" s="4"/>
      <c r="S22" s="5" t="e">
        <f>R22/Q22</f>
        <v>#DIV/0!</v>
      </c>
      <c r="T22" s="4"/>
      <c r="U22" s="4"/>
      <c r="V22" s="5" t="e">
        <f>U22/T22</f>
        <v>#DIV/0!</v>
      </c>
      <c r="W22" s="4"/>
    </row>
    <row r="23" spans="1:23" ht="30" x14ac:dyDescent="0.25">
      <c r="A23" s="31">
        <v>16</v>
      </c>
      <c r="B23" s="10"/>
      <c r="C23" s="37" t="s">
        <v>243</v>
      </c>
      <c r="D23" s="38"/>
      <c r="E23" s="4"/>
      <c r="F23" s="4"/>
      <c r="G23" s="5" t="e">
        <f t="shared" ref="G23" si="36">F23/E23</f>
        <v>#DIV/0!</v>
      </c>
      <c r="H23" s="4"/>
      <c r="I23" s="4"/>
      <c r="J23" s="5" t="e">
        <f t="shared" ref="J23" si="37">I23/H23</f>
        <v>#DIV/0!</v>
      </c>
      <c r="K23" s="4"/>
      <c r="L23" s="4"/>
      <c r="M23" s="5" t="e">
        <f t="shared" ref="M23" si="38">L23/K23</f>
        <v>#DIV/0!</v>
      </c>
      <c r="N23" s="4"/>
      <c r="O23" s="4"/>
      <c r="P23" s="5" t="e">
        <f t="shared" ref="P23" si="39">O23/N23</f>
        <v>#DIV/0!</v>
      </c>
      <c r="Q23" s="4"/>
      <c r="R23" s="4"/>
      <c r="S23" s="5" t="e">
        <f t="shared" ref="S23" si="40">R23/Q23</f>
        <v>#DIV/0!</v>
      </c>
      <c r="T23" s="4"/>
      <c r="U23" s="4"/>
      <c r="V23" s="5" t="e">
        <f t="shared" ref="V23" si="41">U23/T23</f>
        <v>#DIV/0!</v>
      </c>
      <c r="W23" s="4"/>
    </row>
    <row r="24" spans="1:23" ht="30" x14ac:dyDescent="0.25">
      <c r="A24" s="31">
        <v>17</v>
      </c>
      <c r="B24" s="10"/>
      <c r="C24" s="37" t="s">
        <v>244</v>
      </c>
      <c r="D24" s="38"/>
      <c r="E24" s="4"/>
      <c r="F24" s="4"/>
      <c r="G24" s="5" t="e">
        <f>F24/E24</f>
        <v>#DIV/0!</v>
      </c>
      <c r="H24" s="4"/>
      <c r="I24" s="4"/>
      <c r="J24" s="5" t="e">
        <f>I24/H24</f>
        <v>#DIV/0!</v>
      </c>
      <c r="K24" s="4"/>
      <c r="L24" s="4"/>
      <c r="M24" s="5" t="e">
        <f>L24/K24</f>
        <v>#DIV/0!</v>
      </c>
      <c r="N24" s="4"/>
      <c r="O24" s="4"/>
      <c r="P24" s="5" t="e">
        <f>O24/N24</f>
        <v>#DIV/0!</v>
      </c>
      <c r="Q24" s="4"/>
      <c r="R24" s="4"/>
      <c r="S24" s="5" t="e">
        <f>R24/Q24</f>
        <v>#DIV/0!</v>
      </c>
      <c r="T24" s="4"/>
      <c r="U24" s="4"/>
      <c r="V24" s="5" t="e">
        <f>U24/T24</f>
        <v>#DIV/0!</v>
      </c>
      <c r="W24" s="4"/>
    </row>
    <row r="25" spans="1:23" ht="30" x14ac:dyDescent="0.25">
      <c r="A25" s="31">
        <v>18</v>
      </c>
      <c r="B25" s="10"/>
      <c r="C25" s="37" t="s">
        <v>245</v>
      </c>
      <c r="D25" s="38"/>
      <c r="E25" s="4"/>
      <c r="F25" s="4"/>
      <c r="G25" s="5" t="e">
        <f t="shared" ref="G25" si="42">F25/E25</f>
        <v>#DIV/0!</v>
      </c>
      <c r="H25" s="4"/>
      <c r="I25" s="4"/>
      <c r="J25" s="5" t="e">
        <f t="shared" ref="J25" si="43">I25/H25</f>
        <v>#DIV/0!</v>
      </c>
      <c r="K25" s="4"/>
      <c r="L25" s="4"/>
      <c r="M25" s="5" t="e">
        <f t="shared" ref="M25" si="44">L25/K25</f>
        <v>#DIV/0!</v>
      </c>
      <c r="N25" s="4"/>
      <c r="O25" s="4"/>
      <c r="P25" s="5" t="e">
        <f t="shared" ref="P25" si="45">O25/N25</f>
        <v>#DIV/0!</v>
      </c>
      <c r="Q25" s="4"/>
      <c r="R25" s="4"/>
      <c r="S25" s="5" t="e">
        <f t="shared" ref="S25" si="46">R25/Q25</f>
        <v>#DIV/0!</v>
      </c>
      <c r="T25" s="4"/>
      <c r="U25" s="4"/>
      <c r="V25" s="5" t="e">
        <f t="shared" ref="V25" si="47">U25/T25</f>
        <v>#DIV/0!</v>
      </c>
      <c r="W25" s="4"/>
    </row>
    <row r="26" spans="1:23" ht="45" x14ac:dyDescent="0.25">
      <c r="A26" s="31">
        <v>19</v>
      </c>
      <c r="B26" s="10"/>
      <c r="C26" s="37" t="s">
        <v>246</v>
      </c>
      <c r="D26" s="38"/>
      <c r="E26" s="4"/>
      <c r="F26" s="4"/>
      <c r="G26" s="5" t="e">
        <f>F26/E26</f>
        <v>#DIV/0!</v>
      </c>
      <c r="H26" s="4"/>
      <c r="I26" s="4"/>
      <c r="J26" s="5" t="e">
        <f>I26/H26</f>
        <v>#DIV/0!</v>
      </c>
      <c r="K26" s="4"/>
      <c r="L26" s="4"/>
      <c r="M26" s="5" t="e">
        <f>L26/K26</f>
        <v>#DIV/0!</v>
      </c>
      <c r="N26" s="4"/>
      <c r="O26" s="4"/>
      <c r="P26" s="5" t="e">
        <f>O26/N26</f>
        <v>#DIV/0!</v>
      </c>
      <c r="Q26" s="4"/>
      <c r="R26" s="4"/>
      <c r="S26" s="5" t="e">
        <f>R26/Q26</f>
        <v>#DIV/0!</v>
      </c>
      <c r="T26" s="4"/>
      <c r="U26" s="4"/>
      <c r="V26" s="5" t="e">
        <f>U26/T26</f>
        <v>#DIV/0!</v>
      </c>
      <c r="W26" s="4"/>
    </row>
    <row r="27" spans="1:23" ht="45" x14ac:dyDescent="0.25">
      <c r="A27" s="31">
        <v>20</v>
      </c>
      <c r="B27" s="10"/>
      <c r="C27" s="37" t="s">
        <v>247</v>
      </c>
      <c r="D27" s="38"/>
      <c r="E27" s="4"/>
      <c r="F27" s="4"/>
      <c r="G27" s="5" t="e">
        <f>F27/E27</f>
        <v>#DIV/0!</v>
      </c>
      <c r="H27" s="4"/>
      <c r="I27" s="4"/>
      <c r="J27" s="5" t="e">
        <f>I27/H27</f>
        <v>#DIV/0!</v>
      </c>
      <c r="K27" s="4"/>
      <c r="L27" s="4"/>
      <c r="M27" s="5" t="e">
        <f>L27/K27</f>
        <v>#DIV/0!</v>
      </c>
      <c r="N27" s="4"/>
      <c r="O27" s="4"/>
      <c r="P27" s="5" t="e">
        <f>O27/N27</f>
        <v>#DIV/0!</v>
      </c>
      <c r="Q27" s="4"/>
      <c r="R27" s="4"/>
      <c r="S27" s="5" t="e">
        <f>R27/Q27</f>
        <v>#DIV/0!</v>
      </c>
      <c r="T27" s="4"/>
      <c r="U27" s="4"/>
      <c r="V27" s="5" t="e">
        <f>U27/T27</f>
        <v>#DIV/0!</v>
      </c>
      <c r="W27" s="4"/>
    </row>
    <row r="28" spans="1:23" ht="45" x14ac:dyDescent="0.25">
      <c r="A28" s="31">
        <v>21</v>
      </c>
      <c r="B28" s="10"/>
      <c r="C28" s="37" t="s">
        <v>248</v>
      </c>
      <c r="D28" s="38"/>
      <c r="E28" s="4"/>
      <c r="F28" s="4"/>
      <c r="G28" s="5" t="e">
        <f t="shared" ref="G28" si="48">F28/E28</f>
        <v>#DIV/0!</v>
      </c>
      <c r="H28" s="4"/>
      <c r="I28" s="4"/>
      <c r="J28" s="5" t="e">
        <f t="shared" ref="J28" si="49">I28/H28</f>
        <v>#DIV/0!</v>
      </c>
      <c r="K28" s="4"/>
      <c r="L28" s="4"/>
      <c r="M28" s="5" t="e">
        <f t="shared" ref="M28" si="50">L28/K28</f>
        <v>#DIV/0!</v>
      </c>
      <c r="N28" s="4"/>
      <c r="O28" s="4"/>
      <c r="P28" s="5" t="e">
        <f t="shared" ref="P28" si="51">O28/N28</f>
        <v>#DIV/0!</v>
      </c>
      <c r="Q28" s="4"/>
      <c r="R28" s="4"/>
      <c r="S28" s="5" t="e">
        <f t="shared" ref="S28" si="52">R28/Q28</f>
        <v>#DIV/0!</v>
      </c>
      <c r="T28" s="4"/>
      <c r="U28" s="4"/>
      <c r="V28" s="5" t="e">
        <f t="shared" ref="V28" si="53">U28/T28</f>
        <v>#DIV/0!</v>
      </c>
      <c r="W28" s="4"/>
    </row>
    <row r="29" spans="1:23" ht="45" x14ac:dyDescent="0.25">
      <c r="A29" s="31">
        <v>22</v>
      </c>
      <c r="B29" s="10"/>
      <c r="C29" s="37" t="s">
        <v>249</v>
      </c>
      <c r="D29" s="38"/>
      <c r="E29" s="4"/>
      <c r="F29" s="4"/>
      <c r="G29" s="5" t="e">
        <f>F29/E29</f>
        <v>#DIV/0!</v>
      </c>
      <c r="H29" s="4"/>
      <c r="I29" s="4"/>
      <c r="J29" s="5" t="e">
        <f>I29/H29</f>
        <v>#DIV/0!</v>
      </c>
      <c r="K29" s="4"/>
      <c r="L29" s="4"/>
      <c r="M29" s="5" t="e">
        <f>L29/K29</f>
        <v>#DIV/0!</v>
      </c>
      <c r="N29" s="4"/>
      <c r="O29" s="4"/>
      <c r="P29" s="5" t="e">
        <f>O29/N29</f>
        <v>#DIV/0!</v>
      </c>
      <c r="Q29" s="4"/>
      <c r="R29" s="4"/>
      <c r="S29" s="5" t="e">
        <f>R29/Q29</f>
        <v>#DIV/0!</v>
      </c>
      <c r="T29" s="4"/>
      <c r="U29" s="4"/>
      <c r="V29" s="5" t="e">
        <f>U29/T29</f>
        <v>#DIV/0!</v>
      </c>
      <c r="W29" s="4"/>
    </row>
    <row r="30" spans="1:23" ht="45" x14ac:dyDescent="0.25">
      <c r="A30" s="31">
        <v>23</v>
      </c>
      <c r="B30" s="10"/>
      <c r="C30" s="37" t="s">
        <v>250</v>
      </c>
      <c r="D30" s="38"/>
      <c r="E30" s="4"/>
      <c r="F30" s="4"/>
      <c r="G30" s="5" t="e">
        <f>F30/E30</f>
        <v>#DIV/0!</v>
      </c>
      <c r="H30" s="4"/>
      <c r="I30" s="4"/>
      <c r="J30" s="5" t="e">
        <f>I30/H30</f>
        <v>#DIV/0!</v>
      </c>
      <c r="K30" s="4"/>
      <c r="L30" s="4"/>
      <c r="M30" s="5" t="e">
        <f>L30/K30</f>
        <v>#DIV/0!</v>
      </c>
      <c r="N30" s="4"/>
      <c r="O30" s="4"/>
      <c r="P30" s="5" t="e">
        <f>O30/N30</f>
        <v>#DIV/0!</v>
      </c>
      <c r="Q30" s="4"/>
      <c r="R30" s="4"/>
      <c r="S30" s="5" t="e">
        <f>R30/Q30</f>
        <v>#DIV/0!</v>
      </c>
      <c r="T30" s="4"/>
      <c r="U30" s="4"/>
      <c r="V30" s="5" t="e">
        <f>U30/T30</f>
        <v>#DIV/0!</v>
      </c>
      <c r="W30" s="4"/>
    </row>
    <row r="31" spans="1:23" ht="45" x14ac:dyDescent="0.25">
      <c r="A31" s="31">
        <v>24</v>
      </c>
      <c r="B31" s="10"/>
      <c r="C31" s="37" t="s">
        <v>251</v>
      </c>
      <c r="D31" s="38"/>
      <c r="E31" s="4"/>
      <c r="F31" s="4"/>
      <c r="G31" s="5" t="e">
        <f t="shared" ref="G31" si="54">F31/E31</f>
        <v>#DIV/0!</v>
      </c>
      <c r="H31" s="4"/>
      <c r="I31" s="4"/>
      <c r="J31" s="5" t="e">
        <f t="shared" ref="J31" si="55">I31/H31</f>
        <v>#DIV/0!</v>
      </c>
      <c r="K31" s="4"/>
      <c r="L31" s="4"/>
      <c r="M31" s="5" t="e">
        <f t="shared" ref="M31" si="56">L31/K31</f>
        <v>#DIV/0!</v>
      </c>
      <c r="N31" s="4"/>
      <c r="O31" s="4"/>
      <c r="P31" s="5" t="e">
        <f t="shared" ref="P31" si="57">O31/N31</f>
        <v>#DIV/0!</v>
      </c>
      <c r="Q31" s="4"/>
      <c r="R31" s="4"/>
      <c r="S31" s="5" t="e">
        <f t="shared" ref="S31" si="58">R31/Q31</f>
        <v>#DIV/0!</v>
      </c>
      <c r="T31" s="4"/>
      <c r="U31" s="4"/>
      <c r="V31" s="5" t="e">
        <f t="shared" ref="V31" si="59">U31/T31</f>
        <v>#DIV/0!</v>
      </c>
      <c r="W31" s="4"/>
    </row>
    <row r="32" spans="1:23" ht="30" x14ac:dyDescent="0.25">
      <c r="A32" s="31">
        <v>25</v>
      </c>
      <c r="B32" s="10"/>
      <c r="C32" s="37" t="s">
        <v>252</v>
      </c>
      <c r="D32" s="38"/>
      <c r="E32" s="4"/>
      <c r="F32" s="4"/>
      <c r="G32" s="5" t="e">
        <f>F32/E32</f>
        <v>#DIV/0!</v>
      </c>
      <c r="H32" s="4"/>
      <c r="I32" s="4"/>
      <c r="J32" s="5" t="e">
        <f>I32/H32</f>
        <v>#DIV/0!</v>
      </c>
      <c r="K32" s="4"/>
      <c r="L32" s="4"/>
      <c r="M32" s="5" t="e">
        <f>L32/K32</f>
        <v>#DIV/0!</v>
      </c>
      <c r="N32" s="4"/>
      <c r="O32" s="4"/>
      <c r="P32" s="5" t="e">
        <f>O32/N32</f>
        <v>#DIV/0!</v>
      </c>
      <c r="Q32" s="4"/>
      <c r="R32" s="4"/>
      <c r="S32" s="5" t="e">
        <f>R32/Q32</f>
        <v>#DIV/0!</v>
      </c>
      <c r="T32" s="4"/>
      <c r="U32" s="4"/>
      <c r="V32" s="5" t="e">
        <f>U32/T32</f>
        <v>#DIV/0!</v>
      </c>
      <c r="W32" s="4"/>
    </row>
    <row r="33" spans="1:23" x14ac:dyDescent="0.25">
      <c r="A33" s="31">
        <v>26</v>
      </c>
      <c r="B33" s="10"/>
      <c r="C33" s="37" t="s">
        <v>253</v>
      </c>
      <c r="D33" s="38"/>
      <c r="E33" s="4"/>
      <c r="F33" s="4"/>
      <c r="G33" s="5" t="e">
        <f>F33/E33</f>
        <v>#DIV/0!</v>
      </c>
      <c r="H33" s="4"/>
      <c r="I33" s="4"/>
      <c r="J33" s="5" t="e">
        <f>I33/H33</f>
        <v>#DIV/0!</v>
      </c>
      <c r="K33" s="4"/>
      <c r="L33" s="4"/>
      <c r="M33" s="5" t="e">
        <f>L33/K33</f>
        <v>#DIV/0!</v>
      </c>
      <c r="N33" s="4"/>
      <c r="O33" s="4"/>
      <c r="P33" s="5" t="e">
        <f>O33/N33</f>
        <v>#DIV/0!</v>
      </c>
      <c r="Q33" s="4"/>
      <c r="R33" s="4"/>
      <c r="S33" s="5" t="e">
        <f>R33/Q33</f>
        <v>#DIV/0!</v>
      </c>
      <c r="T33" s="4"/>
      <c r="U33" s="4"/>
      <c r="V33" s="5" t="e">
        <f>U33/T33</f>
        <v>#DIV/0!</v>
      </c>
      <c r="W33" s="4"/>
    </row>
    <row r="34" spans="1:23" ht="30" x14ac:dyDescent="0.25">
      <c r="A34" s="31">
        <v>27</v>
      </c>
      <c r="B34" s="10"/>
      <c r="C34" s="37" t="s">
        <v>254</v>
      </c>
      <c r="D34" s="38"/>
      <c r="E34" s="4"/>
      <c r="F34" s="4"/>
      <c r="G34" s="5" t="e">
        <f t="shared" ref="G34" si="60">F34/E34</f>
        <v>#DIV/0!</v>
      </c>
      <c r="H34" s="4"/>
      <c r="I34" s="4"/>
      <c r="J34" s="5" t="e">
        <f t="shared" ref="J34" si="61">I34/H34</f>
        <v>#DIV/0!</v>
      </c>
      <c r="K34" s="4"/>
      <c r="L34" s="4"/>
      <c r="M34" s="5" t="e">
        <f t="shared" ref="M34" si="62">L34/K34</f>
        <v>#DIV/0!</v>
      </c>
      <c r="N34" s="4"/>
      <c r="O34" s="4"/>
      <c r="P34" s="5" t="e">
        <f t="shared" ref="P34" si="63">O34/N34</f>
        <v>#DIV/0!</v>
      </c>
      <c r="Q34" s="4"/>
      <c r="R34" s="4"/>
      <c r="S34" s="5" t="e">
        <f t="shared" ref="S34" si="64">R34/Q34</f>
        <v>#DIV/0!</v>
      </c>
      <c r="T34" s="4"/>
      <c r="U34" s="4"/>
      <c r="V34" s="5" t="e">
        <f t="shared" ref="V34" si="65">U34/T34</f>
        <v>#DIV/0!</v>
      </c>
      <c r="W34" s="4"/>
    </row>
    <row r="35" spans="1:23" ht="45" x14ac:dyDescent="0.25">
      <c r="A35" s="31">
        <v>28</v>
      </c>
      <c r="B35" s="10"/>
      <c r="C35" s="37" t="s">
        <v>255</v>
      </c>
      <c r="D35" s="38"/>
      <c r="E35" s="4"/>
      <c r="F35" s="4"/>
      <c r="G35" s="5" t="e">
        <f>F35/E35</f>
        <v>#DIV/0!</v>
      </c>
      <c r="H35" s="4"/>
      <c r="I35" s="4"/>
      <c r="J35" s="5" t="e">
        <f>I35/H35</f>
        <v>#DIV/0!</v>
      </c>
      <c r="K35" s="4"/>
      <c r="L35" s="4"/>
      <c r="M35" s="5" t="e">
        <f>L35/K35</f>
        <v>#DIV/0!</v>
      </c>
      <c r="N35" s="4"/>
      <c r="O35" s="4"/>
      <c r="P35" s="5" t="e">
        <f>O35/N35</f>
        <v>#DIV/0!</v>
      </c>
      <c r="Q35" s="4"/>
      <c r="R35" s="4"/>
      <c r="S35" s="5" t="e">
        <f>R35/Q35</f>
        <v>#DIV/0!</v>
      </c>
      <c r="T35" s="4"/>
      <c r="U35" s="4"/>
      <c r="V35" s="5" t="e">
        <f>U35/T35</f>
        <v>#DIV/0!</v>
      </c>
      <c r="W35" s="4"/>
    </row>
    <row r="36" spans="1:23" ht="45" x14ac:dyDescent="0.25">
      <c r="A36" s="31">
        <v>29</v>
      </c>
      <c r="B36" s="10"/>
      <c r="C36" s="37" t="s">
        <v>256</v>
      </c>
      <c r="D36" s="38"/>
      <c r="E36" s="4"/>
      <c r="F36" s="4"/>
      <c r="G36" s="5" t="e">
        <f t="shared" ref="G36" si="66">F36/E36</f>
        <v>#DIV/0!</v>
      </c>
      <c r="H36" s="4"/>
      <c r="I36" s="4"/>
      <c r="J36" s="5" t="e">
        <f t="shared" ref="J36" si="67">I36/H36</f>
        <v>#DIV/0!</v>
      </c>
      <c r="K36" s="4"/>
      <c r="L36" s="4"/>
      <c r="M36" s="5" t="e">
        <f t="shared" ref="M36" si="68">L36/K36</f>
        <v>#DIV/0!</v>
      </c>
      <c r="N36" s="4"/>
      <c r="O36" s="4"/>
      <c r="P36" s="5" t="e">
        <f t="shared" ref="P36" si="69">O36/N36</f>
        <v>#DIV/0!</v>
      </c>
      <c r="Q36" s="4"/>
      <c r="R36" s="4"/>
      <c r="S36" s="5" t="e">
        <f t="shared" ref="S36" si="70">R36/Q36</f>
        <v>#DIV/0!</v>
      </c>
      <c r="T36" s="4"/>
      <c r="U36" s="4"/>
      <c r="V36" s="5" t="e">
        <f t="shared" ref="V36" si="71">U36/T36</f>
        <v>#DIV/0!</v>
      </c>
      <c r="W36" s="4"/>
    </row>
    <row r="37" spans="1:23" ht="30" x14ac:dyDescent="0.25">
      <c r="A37" s="31">
        <v>30</v>
      </c>
      <c r="B37" s="10"/>
      <c r="C37" s="37" t="s">
        <v>257</v>
      </c>
      <c r="D37" s="38"/>
      <c r="E37" s="4"/>
      <c r="F37" s="4"/>
      <c r="G37" s="5" t="e">
        <f>F37/E37</f>
        <v>#DIV/0!</v>
      </c>
      <c r="H37" s="4"/>
      <c r="I37" s="4"/>
      <c r="J37" s="5" t="e">
        <f>I37/H37</f>
        <v>#DIV/0!</v>
      </c>
      <c r="K37" s="4"/>
      <c r="L37" s="4"/>
      <c r="M37" s="5" t="e">
        <f>L37/K37</f>
        <v>#DIV/0!</v>
      </c>
      <c r="N37" s="4"/>
      <c r="O37" s="4"/>
      <c r="P37" s="5" t="e">
        <f>O37/N37</f>
        <v>#DIV/0!</v>
      </c>
      <c r="Q37" s="4"/>
      <c r="R37" s="4"/>
      <c r="S37" s="5" t="e">
        <f>R37/Q37</f>
        <v>#DIV/0!</v>
      </c>
      <c r="T37" s="4"/>
      <c r="U37" s="4"/>
      <c r="V37" s="5" t="e">
        <f>U37/T37</f>
        <v>#DIV/0!</v>
      </c>
      <c r="W37" s="4"/>
    </row>
    <row r="38" spans="1:23" ht="45" x14ac:dyDescent="0.25">
      <c r="A38" s="31">
        <v>31</v>
      </c>
      <c r="B38" s="10"/>
      <c r="C38" s="37" t="s">
        <v>258</v>
      </c>
      <c r="D38" s="38"/>
      <c r="E38" s="4"/>
      <c r="F38" s="4"/>
      <c r="G38" s="5" t="e">
        <f>F38/E38</f>
        <v>#DIV/0!</v>
      </c>
      <c r="H38" s="4"/>
      <c r="I38" s="4"/>
      <c r="J38" s="5" t="e">
        <f>I38/H38</f>
        <v>#DIV/0!</v>
      </c>
      <c r="K38" s="4"/>
      <c r="L38" s="4"/>
      <c r="M38" s="5" t="e">
        <f>L38/K38</f>
        <v>#DIV/0!</v>
      </c>
      <c r="N38" s="4"/>
      <c r="O38" s="4"/>
      <c r="P38" s="5" t="e">
        <f>O38/N38</f>
        <v>#DIV/0!</v>
      </c>
      <c r="Q38" s="4"/>
      <c r="R38" s="4"/>
      <c r="S38" s="5" t="e">
        <f>R38/Q38</f>
        <v>#DIV/0!</v>
      </c>
      <c r="T38" s="4"/>
      <c r="U38" s="4"/>
      <c r="V38" s="5" t="e">
        <f>U38/T38</f>
        <v>#DIV/0!</v>
      </c>
      <c r="W38" s="4"/>
    </row>
    <row r="39" spans="1:23" ht="75" x14ac:dyDescent="0.25">
      <c r="A39" s="31">
        <v>32</v>
      </c>
      <c r="B39" s="10"/>
      <c r="C39" s="37" t="s">
        <v>259</v>
      </c>
      <c r="D39" s="38"/>
      <c r="E39" s="4"/>
      <c r="F39" s="4"/>
      <c r="G39" s="5" t="e">
        <f t="shared" ref="G39" si="72">F39/E39</f>
        <v>#DIV/0!</v>
      </c>
      <c r="H39" s="4"/>
      <c r="I39" s="4"/>
      <c r="J39" s="5" t="e">
        <f t="shared" ref="J39" si="73">I39/H39</f>
        <v>#DIV/0!</v>
      </c>
      <c r="K39" s="4"/>
      <c r="L39" s="4"/>
      <c r="M39" s="5" t="e">
        <f t="shared" ref="M39" si="74">L39/K39</f>
        <v>#DIV/0!</v>
      </c>
      <c r="N39" s="4"/>
      <c r="O39" s="4"/>
      <c r="P39" s="5" t="e">
        <f t="shared" ref="P39" si="75">O39/N39</f>
        <v>#DIV/0!</v>
      </c>
      <c r="Q39" s="4"/>
      <c r="R39" s="4"/>
      <c r="S39" s="5" t="e">
        <f t="shared" ref="S39" si="76">R39/Q39</f>
        <v>#DIV/0!</v>
      </c>
      <c r="T39" s="4"/>
      <c r="U39" s="4"/>
      <c r="V39" s="5" t="e">
        <f t="shared" ref="V39" si="77">U39/T39</f>
        <v>#DIV/0!</v>
      </c>
      <c r="W39" s="4"/>
    </row>
    <row r="40" spans="1:23" ht="45" x14ac:dyDescent="0.25">
      <c r="A40" s="31">
        <v>33</v>
      </c>
      <c r="B40" s="10"/>
      <c r="C40" s="37" t="s">
        <v>260</v>
      </c>
      <c r="D40" s="38"/>
      <c r="E40" s="4"/>
      <c r="F40" s="4"/>
      <c r="G40" s="5" t="e">
        <f>F40/E40</f>
        <v>#DIV/0!</v>
      </c>
      <c r="H40" s="4"/>
      <c r="I40" s="4"/>
      <c r="J40" s="5" t="e">
        <f>I40/H40</f>
        <v>#DIV/0!</v>
      </c>
      <c r="K40" s="4"/>
      <c r="L40" s="4"/>
      <c r="M40" s="5" t="e">
        <f>L40/K40</f>
        <v>#DIV/0!</v>
      </c>
      <c r="N40" s="4"/>
      <c r="O40" s="4"/>
      <c r="P40" s="5" t="e">
        <f>O40/N40</f>
        <v>#DIV/0!</v>
      </c>
      <c r="Q40" s="4"/>
      <c r="R40" s="4"/>
      <c r="S40" s="5" t="e">
        <f>R40/Q40</f>
        <v>#DIV/0!</v>
      </c>
      <c r="T40" s="4"/>
      <c r="U40" s="4"/>
      <c r="V40" s="5" t="e">
        <f>U40/T40</f>
        <v>#DIV/0!</v>
      </c>
      <c r="W40" s="4"/>
    </row>
    <row r="42" spans="1:23" x14ac:dyDescent="0.25">
      <c r="S42" s="28" t="s">
        <v>464</v>
      </c>
    </row>
    <row r="45" spans="1:23" x14ac:dyDescent="0.25">
      <c r="S45" s="28" t="s">
        <v>466</v>
      </c>
    </row>
    <row r="46" spans="1:23" x14ac:dyDescent="0.25">
      <c r="S46" s="28" t="s">
        <v>465</v>
      </c>
    </row>
  </sheetData>
  <autoFilter ref="A2:W40" xr:uid="{00000000-0009-0000-0000-000005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45" right="0.41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W40"/>
  <sheetViews>
    <sheetView topLeftCell="A26" zoomScale="90" zoomScaleNormal="90" workbookViewId="0">
      <selection activeCell="S36" sqref="S36:S40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AVERAGE(#REF!,#REF!,G7,#REF!,#REF!,#REF!)</f>
        <v>#REF!</v>
      </c>
      <c r="H6" s="4"/>
      <c r="I6" s="4"/>
      <c r="J6" s="5" t="e">
        <f>AVERAGE(#REF!,#REF!,J7,#REF!,#REF!,#REF!)</f>
        <v>#REF!</v>
      </c>
      <c r="K6" s="4"/>
      <c r="L6" s="4"/>
      <c r="M6" s="5" t="e">
        <f>AVERAGE(#REF!,#REF!,M7,#REF!,#REF!,#REF!)</f>
        <v>#REF!</v>
      </c>
      <c r="N6" s="4"/>
      <c r="O6" s="4"/>
      <c r="P6" s="5" t="e">
        <f>AVERAGE(#REF!,#REF!,P7,#REF!,#REF!,#REF!)</f>
        <v>#REF!</v>
      </c>
      <c r="Q6" s="4"/>
      <c r="R6" s="4"/>
      <c r="S6" s="5" t="e">
        <f>AVERAGE(#REF!,#REF!,S7,#REF!,#REF!,#REF!)</f>
        <v>#REF!</v>
      </c>
      <c r="T6" s="4"/>
      <c r="U6" s="4"/>
      <c r="V6" s="5" t="e">
        <f>AVERAGE(#REF!,#REF!,V7,#REF!,#REF!,#REF!)</f>
        <v>#REF!</v>
      </c>
      <c r="W6" s="4"/>
    </row>
    <row r="7" spans="1:23" ht="30" x14ac:dyDescent="0.25">
      <c r="A7" s="33"/>
      <c r="B7" s="7" t="s">
        <v>19</v>
      </c>
      <c r="C7" s="12" t="s">
        <v>20</v>
      </c>
      <c r="D7" s="12"/>
      <c r="E7" s="4"/>
      <c r="F7" s="4"/>
      <c r="G7" s="5" t="e">
        <f>AVERAGE(G8,G28)</f>
        <v>#DIV/0!</v>
      </c>
      <c r="H7" s="4"/>
      <c r="I7" s="4"/>
      <c r="J7" s="5" t="e">
        <f>AVERAGE(J8,J28)</f>
        <v>#DIV/0!</v>
      </c>
      <c r="K7" s="4"/>
      <c r="L7" s="4"/>
      <c r="M7" s="5" t="e">
        <f>AVERAGE(M8,M28)</f>
        <v>#DIV/0!</v>
      </c>
      <c r="N7" s="4"/>
      <c r="O7" s="4"/>
      <c r="P7" s="5" t="e">
        <f>AVERAGE(P8,P28)</f>
        <v>#DIV/0!</v>
      </c>
      <c r="Q7" s="4"/>
      <c r="R7" s="4"/>
      <c r="S7" s="5" t="e">
        <f>AVERAGE(S8,S28)</f>
        <v>#DIV/0!</v>
      </c>
      <c r="T7" s="4"/>
      <c r="U7" s="4"/>
      <c r="V7" s="5" t="e">
        <f>AVERAGE(V8,V28)</f>
        <v>#DIV/0!</v>
      </c>
      <c r="W7" s="4"/>
    </row>
    <row r="8" spans="1:23" ht="30" x14ac:dyDescent="0.25">
      <c r="A8" s="33"/>
      <c r="B8" s="6" t="s">
        <v>21</v>
      </c>
      <c r="C8" s="8" t="s">
        <v>22</v>
      </c>
      <c r="D8" s="8"/>
      <c r="E8" s="4"/>
      <c r="F8" s="4"/>
      <c r="G8" s="5" t="e">
        <f>AVERAGE(G9:G27)</f>
        <v>#DIV/0!</v>
      </c>
      <c r="H8" s="4"/>
      <c r="I8" s="4"/>
      <c r="J8" s="5" t="e">
        <f>AVERAGE(J9:J27)</f>
        <v>#DIV/0!</v>
      </c>
      <c r="K8" s="4"/>
      <c r="L8" s="4"/>
      <c r="M8" s="5" t="e">
        <f>AVERAGE(M9:M27)</f>
        <v>#DIV/0!</v>
      </c>
      <c r="N8" s="4"/>
      <c r="O8" s="4"/>
      <c r="P8" s="5" t="e">
        <f>AVERAGE(P9:P27)</f>
        <v>#DIV/0!</v>
      </c>
      <c r="Q8" s="4"/>
      <c r="R8" s="4"/>
      <c r="S8" s="5" t="e">
        <f>AVERAGE(S9:S27)</f>
        <v>#DIV/0!</v>
      </c>
      <c r="T8" s="4"/>
      <c r="U8" s="4"/>
      <c r="V8" s="5" t="e">
        <f>AVERAGE(V9:V27)</f>
        <v>#DIV/0!</v>
      </c>
      <c r="W8" s="4"/>
    </row>
    <row r="9" spans="1:23" ht="30" x14ac:dyDescent="0.25">
      <c r="A9" s="31">
        <v>1</v>
      </c>
      <c r="B9" s="10"/>
      <c r="C9" s="11" t="s">
        <v>155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2</v>
      </c>
      <c r="B10" s="10"/>
      <c r="C10" s="11" t="s">
        <v>156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1" spans="1:23" ht="60" x14ac:dyDescent="0.25">
      <c r="A11" s="31">
        <v>3</v>
      </c>
      <c r="B11" s="10"/>
      <c r="C11" s="11" t="s">
        <v>157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45" x14ac:dyDescent="0.25">
      <c r="A12" s="31">
        <v>4</v>
      </c>
      <c r="B12" s="10"/>
      <c r="C12" s="11" t="s">
        <v>158</v>
      </c>
      <c r="D12" s="4"/>
      <c r="E12" s="4"/>
      <c r="F12" s="4"/>
      <c r="G12" s="5" t="e">
        <f t="shared" ref="G12" si="6">F12/E12</f>
        <v>#DIV/0!</v>
      </c>
      <c r="H12" s="4"/>
      <c r="I12" s="4"/>
      <c r="J12" s="5" t="e">
        <f t="shared" ref="J12" si="7">I12/H12</f>
        <v>#DIV/0!</v>
      </c>
      <c r="K12" s="4"/>
      <c r="L12" s="4"/>
      <c r="M12" s="5" t="e">
        <f t="shared" ref="M12" si="8">L12/K12</f>
        <v>#DIV/0!</v>
      </c>
      <c r="N12" s="4"/>
      <c r="O12" s="4"/>
      <c r="P12" s="5" t="e">
        <f t="shared" ref="P12" si="9">O12/N12</f>
        <v>#DIV/0!</v>
      </c>
      <c r="Q12" s="4"/>
      <c r="R12" s="4"/>
      <c r="S12" s="5" t="e">
        <f t="shared" ref="S12" si="10">R12/Q12</f>
        <v>#DIV/0!</v>
      </c>
      <c r="T12" s="4"/>
      <c r="U12" s="4"/>
      <c r="V12" s="5" t="e">
        <f t="shared" ref="V12" si="11">U12/T12</f>
        <v>#DIV/0!</v>
      </c>
      <c r="W12" s="4"/>
    </row>
    <row r="13" spans="1:23" ht="75" x14ac:dyDescent="0.25">
      <c r="A13" s="31">
        <v>5</v>
      </c>
      <c r="B13" s="10"/>
      <c r="C13" s="11" t="s">
        <v>159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60" x14ac:dyDescent="0.25">
      <c r="A14" s="31">
        <v>6</v>
      </c>
      <c r="B14" s="10"/>
      <c r="C14" s="11" t="s">
        <v>160</v>
      </c>
      <c r="D14" s="4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5" spans="1:23" ht="30" x14ac:dyDescent="0.25">
      <c r="A15" s="31">
        <v>7</v>
      </c>
      <c r="B15" s="10"/>
      <c r="C15" s="11" t="s">
        <v>161</v>
      </c>
      <c r="D15" s="4"/>
      <c r="E15" s="4"/>
      <c r="F15" s="4"/>
      <c r="G15" s="5" t="e">
        <f t="shared" ref="G15" si="12">F15/E15</f>
        <v>#DIV/0!</v>
      </c>
      <c r="H15" s="4"/>
      <c r="I15" s="4"/>
      <c r="J15" s="5" t="e">
        <f t="shared" ref="J15" si="13">I15/H15</f>
        <v>#DIV/0!</v>
      </c>
      <c r="K15" s="4"/>
      <c r="L15" s="4"/>
      <c r="M15" s="5" t="e">
        <f t="shared" ref="M15" si="14">L15/K15</f>
        <v>#DIV/0!</v>
      </c>
      <c r="N15" s="4"/>
      <c r="O15" s="4"/>
      <c r="P15" s="5" t="e">
        <f t="shared" ref="P15" si="15">O15/N15</f>
        <v>#DIV/0!</v>
      </c>
      <c r="Q15" s="4"/>
      <c r="R15" s="4"/>
      <c r="S15" s="5" t="e">
        <f t="shared" ref="S15" si="16">R15/Q15</f>
        <v>#DIV/0!</v>
      </c>
      <c r="T15" s="4"/>
      <c r="U15" s="4"/>
      <c r="V15" s="5" t="e">
        <f t="shared" ref="V15" si="17">U15/T15</f>
        <v>#DIV/0!</v>
      </c>
      <c r="W15" s="4"/>
    </row>
    <row r="16" spans="1:23" ht="45" x14ac:dyDescent="0.25">
      <c r="A16" s="31">
        <v>8</v>
      </c>
      <c r="B16" s="10"/>
      <c r="C16" s="11" t="s">
        <v>162</v>
      </c>
      <c r="D16" s="4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7" spans="1:23" ht="60" x14ac:dyDescent="0.25">
      <c r="A17" s="31">
        <v>9</v>
      </c>
      <c r="B17" s="10"/>
      <c r="C17" s="11" t="s">
        <v>163</v>
      </c>
      <c r="D17" s="4"/>
      <c r="E17" s="4"/>
      <c r="F17" s="4"/>
      <c r="G17" s="5" t="e">
        <f t="shared" ref="G17" si="18">F17/E17</f>
        <v>#DIV/0!</v>
      </c>
      <c r="H17" s="4"/>
      <c r="I17" s="4"/>
      <c r="J17" s="5" t="e">
        <f t="shared" ref="J17" si="19">I17/H17</f>
        <v>#DIV/0!</v>
      </c>
      <c r="K17" s="4"/>
      <c r="L17" s="4"/>
      <c r="M17" s="5" t="e">
        <f t="shared" ref="M17" si="20">L17/K17</f>
        <v>#DIV/0!</v>
      </c>
      <c r="N17" s="4"/>
      <c r="O17" s="4"/>
      <c r="P17" s="5" t="e">
        <f t="shared" ref="P17" si="21">O17/N17</f>
        <v>#DIV/0!</v>
      </c>
      <c r="Q17" s="4"/>
      <c r="R17" s="4"/>
      <c r="S17" s="5" t="e">
        <f t="shared" ref="S17" si="22">R17/Q17</f>
        <v>#DIV/0!</v>
      </c>
      <c r="T17" s="4"/>
      <c r="U17" s="4"/>
      <c r="V17" s="5" t="e">
        <f t="shared" ref="V17" si="23">U17/T17</f>
        <v>#DIV/0!</v>
      </c>
      <c r="W17" s="4"/>
    </row>
    <row r="18" spans="1:23" ht="30" x14ac:dyDescent="0.25">
      <c r="A18" s="31">
        <v>10</v>
      </c>
      <c r="B18" s="10"/>
      <c r="C18" s="11" t="s">
        <v>164</v>
      </c>
      <c r="D18" s="4"/>
      <c r="E18" s="4"/>
      <c r="F18" s="4"/>
      <c r="G18" s="5" t="e">
        <f>F18/E18</f>
        <v>#DIV/0!</v>
      </c>
      <c r="H18" s="4"/>
      <c r="I18" s="4"/>
      <c r="J18" s="5" t="e">
        <f>I18/H18</f>
        <v>#DIV/0!</v>
      </c>
      <c r="K18" s="4"/>
      <c r="L18" s="4"/>
      <c r="M18" s="5" t="e">
        <f>L18/K18</f>
        <v>#DIV/0!</v>
      </c>
      <c r="N18" s="4"/>
      <c r="O18" s="4"/>
      <c r="P18" s="5" t="e">
        <f>O18/N18</f>
        <v>#DIV/0!</v>
      </c>
      <c r="Q18" s="4"/>
      <c r="R18" s="4"/>
      <c r="S18" s="5" t="e">
        <f>R18/Q18</f>
        <v>#DIV/0!</v>
      </c>
      <c r="T18" s="4"/>
      <c r="U18" s="4"/>
      <c r="V18" s="5" t="e">
        <f>U18/T18</f>
        <v>#DIV/0!</v>
      </c>
      <c r="W18" s="4"/>
    </row>
    <row r="19" spans="1:23" ht="60" x14ac:dyDescent="0.25">
      <c r="A19" s="31">
        <v>11</v>
      </c>
      <c r="B19" s="10"/>
      <c r="C19" s="11" t="s">
        <v>165</v>
      </c>
      <c r="D19" s="4"/>
      <c r="E19" s="4"/>
      <c r="F19" s="4"/>
      <c r="G19" s="5" t="e">
        <f>F19/E19</f>
        <v>#DIV/0!</v>
      </c>
      <c r="H19" s="4"/>
      <c r="I19" s="4"/>
      <c r="J19" s="5" t="e">
        <f>I19/H19</f>
        <v>#DIV/0!</v>
      </c>
      <c r="K19" s="4"/>
      <c r="L19" s="4"/>
      <c r="M19" s="5" t="e">
        <f>L19/K19</f>
        <v>#DIV/0!</v>
      </c>
      <c r="N19" s="4"/>
      <c r="O19" s="4"/>
      <c r="P19" s="5" t="e">
        <f>O19/N19</f>
        <v>#DIV/0!</v>
      </c>
      <c r="Q19" s="4"/>
      <c r="R19" s="4"/>
      <c r="S19" s="5" t="e">
        <f>R19/Q19</f>
        <v>#DIV/0!</v>
      </c>
      <c r="T19" s="4"/>
      <c r="U19" s="4"/>
      <c r="V19" s="5" t="e">
        <f>U19/T19</f>
        <v>#DIV/0!</v>
      </c>
      <c r="W19" s="4"/>
    </row>
    <row r="20" spans="1:23" ht="45" x14ac:dyDescent="0.25">
      <c r="A20" s="31">
        <v>12</v>
      </c>
      <c r="B20" s="10"/>
      <c r="C20" s="11" t="s">
        <v>166</v>
      </c>
      <c r="D20" s="4"/>
      <c r="E20" s="4"/>
      <c r="F20" s="4"/>
      <c r="G20" s="5" t="e">
        <f t="shared" ref="G20" si="24">F20/E20</f>
        <v>#DIV/0!</v>
      </c>
      <c r="H20" s="4"/>
      <c r="I20" s="4"/>
      <c r="J20" s="5" t="e">
        <f t="shared" ref="J20" si="25">I20/H20</f>
        <v>#DIV/0!</v>
      </c>
      <c r="K20" s="4"/>
      <c r="L20" s="4"/>
      <c r="M20" s="5" t="e">
        <f t="shared" ref="M20" si="26">L20/K20</f>
        <v>#DIV/0!</v>
      </c>
      <c r="N20" s="4"/>
      <c r="O20" s="4"/>
      <c r="P20" s="5" t="e">
        <f t="shared" ref="P20" si="27">O20/N20</f>
        <v>#DIV/0!</v>
      </c>
      <c r="Q20" s="4"/>
      <c r="R20" s="4"/>
      <c r="S20" s="5" t="e">
        <f t="shared" ref="S20" si="28">R20/Q20</f>
        <v>#DIV/0!</v>
      </c>
      <c r="T20" s="4"/>
      <c r="U20" s="4"/>
      <c r="V20" s="5" t="e">
        <f t="shared" ref="V20" si="29">U20/T20</f>
        <v>#DIV/0!</v>
      </c>
      <c r="W20" s="4"/>
    </row>
    <row r="21" spans="1:23" x14ac:dyDescent="0.25">
      <c r="A21" s="31">
        <v>13</v>
      </c>
      <c r="B21" s="10"/>
      <c r="C21" s="11" t="s">
        <v>167</v>
      </c>
      <c r="D21" s="4"/>
      <c r="E21" s="4"/>
      <c r="F21" s="4"/>
      <c r="G21" s="5" t="e">
        <f>F21/E21</f>
        <v>#DIV/0!</v>
      </c>
      <c r="H21" s="4"/>
      <c r="I21" s="4"/>
      <c r="J21" s="5" t="e">
        <f>I21/H21</f>
        <v>#DIV/0!</v>
      </c>
      <c r="K21" s="4"/>
      <c r="L21" s="4"/>
      <c r="M21" s="5" t="e">
        <f>L21/K21</f>
        <v>#DIV/0!</v>
      </c>
      <c r="N21" s="4"/>
      <c r="O21" s="4"/>
      <c r="P21" s="5" t="e">
        <f>O21/N21</f>
        <v>#DIV/0!</v>
      </c>
      <c r="Q21" s="4"/>
      <c r="R21" s="4"/>
      <c r="S21" s="5" t="e">
        <f>R21/Q21</f>
        <v>#DIV/0!</v>
      </c>
      <c r="T21" s="4"/>
      <c r="U21" s="4"/>
      <c r="V21" s="5" t="e">
        <f>U21/T21</f>
        <v>#DIV/0!</v>
      </c>
      <c r="W21" s="4"/>
    </row>
    <row r="22" spans="1:23" ht="30" x14ac:dyDescent="0.25">
      <c r="A22" s="31">
        <v>14</v>
      </c>
      <c r="B22" s="10"/>
      <c r="C22" s="11" t="s">
        <v>168</v>
      </c>
      <c r="D22" s="4"/>
      <c r="E22" s="4"/>
      <c r="F22" s="4"/>
      <c r="G22" s="5" t="e">
        <f t="shared" ref="G22" si="30">F22/E22</f>
        <v>#DIV/0!</v>
      </c>
      <c r="H22" s="4"/>
      <c r="I22" s="4"/>
      <c r="J22" s="5" t="e">
        <f t="shared" ref="J22" si="31">I22/H22</f>
        <v>#DIV/0!</v>
      </c>
      <c r="K22" s="4"/>
      <c r="L22" s="4"/>
      <c r="M22" s="5" t="e">
        <f t="shared" ref="M22" si="32">L22/K22</f>
        <v>#DIV/0!</v>
      </c>
      <c r="N22" s="4"/>
      <c r="O22" s="4"/>
      <c r="P22" s="5" t="e">
        <f t="shared" ref="P22" si="33">O22/N22</f>
        <v>#DIV/0!</v>
      </c>
      <c r="Q22" s="4"/>
      <c r="R22" s="4"/>
      <c r="S22" s="5" t="e">
        <f t="shared" ref="S22" si="34">R22/Q22</f>
        <v>#DIV/0!</v>
      </c>
      <c r="T22" s="4"/>
      <c r="U22" s="4"/>
      <c r="V22" s="5" t="e">
        <f t="shared" ref="V22" si="35">U22/T22</f>
        <v>#DIV/0!</v>
      </c>
      <c r="W22" s="4"/>
    </row>
    <row r="23" spans="1:23" ht="75" x14ac:dyDescent="0.25">
      <c r="A23" s="31">
        <v>15</v>
      </c>
      <c r="B23" s="10"/>
      <c r="C23" s="11" t="s">
        <v>169</v>
      </c>
      <c r="D23" s="4"/>
      <c r="E23" s="4"/>
      <c r="F23" s="4"/>
      <c r="G23" s="5" t="e">
        <f>F23/E23</f>
        <v>#DIV/0!</v>
      </c>
      <c r="H23" s="4"/>
      <c r="I23" s="4"/>
      <c r="J23" s="5" t="e">
        <f>I23/H23</f>
        <v>#DIV/0!</v>
      </c>
      <c r="K23" s="4"/>
      <c r="L23" s="4"/>
      <c r="M23" s="5" t="e">
        <f>L23/K23</f>
        <v>#DIV/0!</v>
      </c>
      <c r="N23" s="4"/>
      <c r="O23" s="4"/>
      <c r="P23" s="5" t="e">
        <f>O23/N23</f>
        <v>#DIV/0!</v>
      </c>
      <c r="Q23" s="4"/>
      <c r="R23" s="4"/>
      <c r="S23" s="5" t="e">
        <f>R23/Q23</f>
        <v>#DIV/0!</v>
      </c>
      <c r="T23" s="4"/>
      <c r="U23" s="4"/>
      <c r="V23" s="5" t="e">
        <f>U23/T23</f>
        <v>#DIV/0!</v>
      </c>
      <c r="W23" s="4"/>
    </row>
    <row r="24" spans="1:23" ht="30" x14ac:dyDescent="0.25">
      <c r="A24" s="31">
        <v>16</v>
      </c>
      <c r="B24" s="10"/>
      <c r="C24" s="11" t="s">
        <v>170</v>
      </c>
      <c r="D24" s="4"/>
      <c r="E24" s="4"/>
      <c r="F24" s="4"/>
      <c r="G24" s="5" t="e">
        <f>F24/E24</f>
        <v>#DIV/0!</v>
      </c>
      <c r="H24" s="4"/>
      <c r="I24" s="4"/>
      <c r="J24" s="5" t="e">
        <f>I24/H24</f>
        <v>#DIV/0!</v>
      </c>
      <c r="K24" s="4"/>
      <c r="L24" s="4"/>
      <c r="M24" s="5" t="e">
        <f>L24/K24</f>
        <v>#DIV/0!</v>
      </c>
      <c r="N24" s="4"/>
      <c r="O24" s="4"/>
      <c r="P24" s="5" t="e">
        <f>O24/N24</f>
        <v>#DIV/0!</v>
      </c>
      <c r="Q24" s="4"/>
      <c r="R24" s="4"/>
      <c r="S24" s="5" t="e">
        <f>R24/Q24</f>
        <v>#DIV/0!</v>
      </c>
      <c r="T24" s="4"/>
      <c r="U24" s="4"/>
      <c r="V24" s="5" t="e">
        <f>U24/T24</f>
        <v>#DIV/0!</v>
      </c>
      <c r="W24" s="4"/>
    </row>
    <row r="25" spans="1:23" ht="45" x14ac:dyDescent="0.25">
      <c r="A25" s="31">
        <v>17</v>
      </c>
      <c r="B25" s="10"/>
      <c r="C25" s="11" t="s">
        <v>171</v>
      </c>
      <c r="D25" s="4"/>
      <c r="E25" s="4"/>
      <c r="F25" s="4"/>
      <c r="G25" s="5" t="e">
        <f t="shared" ref="G25" si="36">F25/E25</f>
        <v>#DIV/0!</v>
      </c>
      <c r="H25" s="4"/>
      <c r="I25" s="4"/>
      <c r="J25" s="5" t="e">
        <f t="shared" ref="J25" si="37">I25/H25</f>
        <v>#DIV/0!</v>
      </c>
      <c r="K25" s="4"/>
      <c r="L25" s="4"/>
      <c r="M25" s="5" t="e">
        <f t="shared" ref="M25" si="38">L25/K25</f>
        <v>#DIV/0!</v>
      </c>
      <c r="N25" s="4"/>
      <c r="O25" s="4"/>
      <c r="P25" s="5" t="e">
        <f t="shared" ref="P25" si="39">O25/N25</f>
        <v>#DIV/0!</v>
      </c>
      <c r="Q25" s="4"/>
      <c r="R25" s="4"/>
      <c r="S25" s="5" t="e">
        <f t="shared" ref="S25" si="40">R25/Q25</f>
        <v>#DIV/0!</v>
      </c>
      <c r="T25" s="4"/>
      <c r="U25" s="4"/>
      <c r="V25" s="5" t="e">
        <f t="shared" ref="V25" si="41">U25/T25</f>
        <v>#DIV/0!</v>
      </c>
      <c r="W25" s="4"/>
    </row>
    <row r="26" spans="1:23" ht="45" x14ac:dyDescent="0.25">
      <c r="A26" s="31">
        <v>18</v>
      </c>
      <c r="B26" s="10"/>
      <c r="C26" s="11" t="s">
        <v>172</v>
      </c>
      <c r="D26" s="4"/>
      <c r="E26" s="4"/>
      <c r="F26" s="4"/>
      <c r="G26" s="5" t="e">
        <f>F26/E26</f>
        <v>#DIV/0!</v>
      </c>
      <c r="H26" s="4"/>
      <c r="I26" s="4"/>
      <c r="J26" s="5" t="e">
        <f>I26/H26</f>
        <v>#DIV/0!</v>
      </c>
      <c r="K26" s="4"/>
      <c r="L26" s="4"/>
      <c r="M26" s="5" t="e">
        <f>L26/K26</f>
        <v>#DIV/0!</v>
      </c>
      <c r="N26" s="4"/>
      <c r="O26" s="4"/>
      <c r="P26" s="5" t="e">
        <f>O26/N26</f>
        <v>#DIV/0!</v>
      </c>
      <c r="Q26" s="4"/>
      <c r="R26" s="4"/>
      <c r="S26" s="5" t="e">
        <f>R26/Q26</f>
        <v>#DIV/0!</v>
      </c>
      <c r="T26" s="4"/>
      <c r="U26" s="4"/>
      <c r="V26" s="5" t="e">
        <f>U26/T26</f>
        <v>#DIV/0!</v>
      </c>
      <c r="W26" s="4"/>
    </row>
    <row r="27" spans="1:23" ht="30" x14ac:dyDescent="0.25">
      <c r="A27" s="31">
        <v>19</v>
      </c>
      <c r="B27" s="10"/>
      <c r="C27" s="11" t="s">
        <v>173</v>
      </c>
      <c r="D27" s="4"/>
      <c r="E27" s="4"/>
      <c r="F27" s="4"/>
      <c r="G27" s="5" t="e">
        <f t="shared" ref="G27" si="42">F27/E27</f>
        <v>#DIV/0!</v>
      </c>
      <c r="H27" s="4"/>
      <c r="I27" s="4"/>
      <c r="J27" s="5" t="e">
        <f t="shared" ref="J27" si="43">I27/H27</f>
        <v>#DIV/0!</v>
      </c>
      <c r="K27" s="4"/>
      <c r="L27" s="4"/>
      <c r="M27" s="5" t="e">
        <f t="shared" ref="M27" si="44">L27/K27</f>
        <v>#DIV/0!</v>
      </c>
      <c r="N27" s="4"/>
      <c r="O27" s="4"/>
      <c r="P27" s="5" t="e">
        <f t="shared" ref="P27" si="45">O27/N27</f>
        <v>#DIV/0!</v>
      </c>
      <c r="Q27" s="4"/>
      <c r="R27" s="4"/>
      <c r="S27" s="5" t="e">
        <f t="shared" ref="S27" si="46">R27/Q27</f>
        <v>#DIV/0!</v>
      </c>
      <c r="T27" s="4"/>
      <c r="U27" s="4"/>
      <c r="V27" s="5" t="e">
        <f t="shared" ref="V27" si="47">U27/T27</f>
        <v>#DIV/0!</v>
      </c>
      <c r="W27" s="4"/>
    </row>
    <row r="28" spans="1:23" ht="30" x14ac:dyDescent="0.25">
      <c r="A28" s="33"/>
      <c r="B28" s="6" t="s">
        <v>23</v>
      </c>
      <c r="C28" s="8" t="s">
        <v>24</v>
      </c>
      <c r="D28" s="4"/>
      <c r="E28" s="4"/>
      <c r="F28" s="4"/>
      <c r="G28" s="5" t="e">
        <f>AVERAGE(G29:G34)</f>
        <v>#DIV/0!</v>
      </c>
      <c r="H28" s="4"/>
      <c r="I28" s="4"/>
      <c r="J28" s="5" t="e">
        <f>AVERAGE(J29:J34)</f>
        <v>#DIV/0!</v>
      </c>
      <c r="K28" s="4"/>
      <c r="L28" s="4"/>
      <c r="M28" s="5" t="e">
        <f>AVERAGE(M29:M34)</f>
        <v>#DIV/0!</v>
      </c>
      <c r="N28" s="4"/>
      <c r="O28" s="4"/>
      <c r="P28" s="5" t="e">
        <f>AVERAGE(P29:P34)</f>
        <v>#DIV/0!</v>
      </c>
      <c r="Q28" s="4"/>
      <c r="R28" s="4"/>
      <c r="S28" s="5" t="e">
        <f>AVERAGE(S29:S34)</f>
        <v>#DIV/0!</v>
      </c>
      <c r="T28" s="4"/>
      <c r="U28" s="4"/>
      <c r="V28" s="5" t="e">
        <f>AVERAGE(V29:V34)</f>
        <v>#DIV/0!</v>
      </c>
      <c r="W28" s="4"/>
    </row>
    <row r="29" spans="1:23" ht="45" x14ac:dyDescent="0.25">
      <c r="A29" s="31">
        <v>1</v>
      </c>
      <c r="B29" s="10"/>
      <c r="C29" s="11" t="s">
        <v>174</v>
      </c>
      <c r="D29" s="4"/>
      <c r="E29" s="4"/>
      <c r="F29" s="4"/>
      <c r="G29" s="5" t="e">
        <f>F29/E29</f>
        <v>#DIV/0!</v>
      </c>
      <c r="H29" s="4"/>
      <c r="I29" s="4"/>
      <c r="J29" s="5" t="e">
        <f>I29/H29</f>
        <v>#DIV/0!</v>
      </c>
      <c r="K29" s="4"/>
      <c r="L29" s="4"/>
      <c r="M29" s="5" t="e">
        <f>L29/K29</f>
        <v>#DIV/0!</v>
      </c>
      <c r="N29" s="4"/>
      <c r="O29" s="4"/>
      <c r="P29" s="5" t="e">
        <f>O29/N29</f>
        <v>#DIV/0!</v>
      </c>
      <c r="Q29" s="4"/>
      <c r="R29" s="4"/>
      <c r="S29" s="5" t="e">
        <f>R29/Q29</f>
        <v>#DIV/0!</v>
      </c>
      <c r="T29" s="4"/>
      <c r="U29" s="4"/>
      <c r="V29" s="5" t="e">
        <f>U29/T29</f>
        <v>#DIV/0!</v>
      </c>
      <c r="W29" s="4"/>
    </row>
    <row r="30" spans="1:23" ht="45" x14ac:dyDescent="0.25">
      <c r="A30" s="31">
        <v>2</v>
      </c>
      <c r="B30" s="10"/>
      <c r="C30" s="11" t="s">
        <v>175</v>
      </c>
      <c r="D30" s="4"/>
      <c r="E30" s="4"/>
      <c r="F30" s="4"/>
      <c r="G30" s="5" t="e">
        <f t="shared" ref="G30" si="48">F30/E30</f>
        <v>#DIV/0!</v>
      </c>
      <c r="H30" s="4"/>
      <c r="I30" s="4"/>
      <c r="J30" s="5" t="e">
        <f t="shared" ref="J30" si="49">I30/H30</f>
        <v>#DIV/0!</v>
      </c>
      <c r="K30" s="4"/>
      <c r="L30" s="4"/>
      <c r="M30" s="5" t="e">
        <f t="shared" ref="M30" si="50">L30/K30</f>
        <v>#DIV/0!</v>
      </c>
      <c r="N30" s="4"/>
      <c r="O30" s="4"/>
      <c r="P30" s="5" t="e">
        <f t="shared" ref="P30" si="51">O30/N30</f>
        <v>#DIV/0!</v>
      </c>
      <c r="Q30" s="4"/>
      <c r="R30" s="4"/>
      <c r="S30" s="5" t="e">
        <f t="shared" ref="S30" si="52">R30/Q30</f>
        <v>#DIV/0!</v>
      </c>
      <c r="T30" s="4"/>
      <c r="U30" s="4"/>
      <c r="V30" s="5" t="e">
        <f t="shared" ref="V30" si="53">U30/T30</f>
        <v>#DIV/0!</v>
      </c>
      <c r="W30" s="4"/>
    </row>
    <row r="31" spans="1:23" ht="30" x14ac:dyDescent="0.25">
      <c r="A31" s="31">
        <v>3</v>
      </c>
      <c r="B31" s="10"/>
      <c r="C31" s="11" t="s">
        <v>176</v>
      </c>
      <c r="D31" s="4"/>
      <c r="E31" s="4"/>
      <c r="F31" s="4"/>
      <c r="G31" s="5" t="e">
        <f>F31/E31</f>
        <v>#DIV/0!</v>
      </c>
      <c r="H31" s="4"/>
      <c r="I31" s="4"/>
      <c r="J31" s="5" t="e">
        <f>I31/H31</f>
        <v>#DIV/0!</v>
      </c>
      <c r="K31" s="4"/>
      <c r="L31" s="4"/>
      <c r="M31" s="5" t="e">
        <f>L31/K31</f>
        <v>#DIV/0!</v>
      </c>
      <c r="N31" s="4"/>
      <c r="O31" s="4"/>
      <c r="P31" s="5" t="e">
        <f>O31/N31</f>
        <v>#DIV/0!</v>
      </c>
      <c r="Q31" s="4"/>
      <c r="R31" s="4"/>
      <c r="S31" s="5" t="e">
        <f>R31/Q31</f>
        <v>#DIV/0!</v>
      </c>
      <c r="T31" s="4"/>
      <c r="U31" s="4"/>
      <c r="V31" s="5" t="e">
        <f>U31/T31</f>
        <v>#DIV/0!</v>
      </c>
      <c r="W31" s="4"/>
    </row>
    <row r="32" spans="1:23" ht="30" x14ac:dyDescent="0.25">
      <c r="A32" s="31">
        <v>4</v>
      </c>
      <c r="B32" s="10"/>
      <c r="C32" s="11" t="s">
        <v>177</v>
      </c>
      <c r="D32" s="4"/>
      <c r="E32" s="4"/>
      <c r="F32" s="4"/>
      <c r="G32" s="5" t="e">
        <f t="shared" ref="G32" si="54">F32/E32</f>
        <v>#DIV/0!</v>
      </c>
      <c r="H32" s="4"/>
      <c r="I32" s="4"/>
      <c r="J32" s="5" t="e">
        <f t="shared" ref="J32" si="55">I32/H32</f>
        <v>#DIV/0!</v>
      </c>
      <c r="K32" s="4"/>
      <c r="L32" s="4"/>
      <c r="M32" s="5" t="e">
        <f t="shared" ref="M32" si="56">L32/K32</f>
        <v>#DIV/0!</v>
      </c>
      <c r="N32" s="4"/>
      <c r="O32" s="4"/>
      <c r="P32" s="5" t="e">
        <f t="shared" ref="P32" si="57">O32/N32</f>
        <v>#DIV/0!</v>
      </c>
      <c r="Q32" s="4"/>
      <c r="R32" s="4"/>
      <c r="S32" s="5" t="e">
        <f t="shared" ref="S32" si="58">R32/Q32</f>
        <v>#DIV/0!</v>
      </c>
      <c r="T32" s="4"/>
      <c r="U32" s="4"/>
      <c r="V32" s="5" t="e">
        <f t="shared" ref="V32" si="59">U32/T32</f>
        <v>#DIV/0!</v>
      </c>
      <c r="W32" s="4"/>
    </row>
    <row r="33" spans="1:23" ht="90" x14ac:dyDescent="0.25">
      <c r="A33" s="31">
        <v>5</v>
      </c>
      <c r="B33" s="10"/>
      <c r="C33" s="11" t="s">
        <v>178</v>
      </c>
      <c r="D33" s="4"/>
      <c r="E33" s="4"/>
      <c r="F33" s="4"/>
      <c r="G33" s="5" t="e">
        <f>F33/E33</f>
        <v>#DIV/0!</v>
      </c>
      <c r="H33" s="4"/>
      <c r="I33" s="4"/>
      <c r="J33" s="5" t="e">
        <f>I33/H33</f>
        <v>#DIV/0!</v>
      </c>
      <c r="K33" s="4"/>
      <c r="L33" s="4"/>
      <c r="M33" s="5" t="e">
        <f>L33/K33</f>
        <v>#DIV/0!</v>
      </c>
      <c r="N33" s="4"/>
      <c r="O33" s="4"/>
      <c r="P33" s="5" t="e">
        <f>O33/N33</f>
        <v>#DIV/0!</v>
      </c>
      <c r="Q33" s="4"/>
      <c r="R33" s="4"/>
      <c r="S33" s="5" t="e">
        <f>R33/Q33</f>
        <v>#DIV/0!</v>
      </c>
      <c r="T33" s="4"/>
      <c r="U33" s="4"/>
      <c r="V33" s="5" t="e">
        <f>U33/T33</f>
        <v>#DIV/0!</v>
      </c>
      <c r="W33" s="4"/>
    </row>
    <row r="34" spans="1:23" x14ac:dyDescent="0.25">
      <c r="A34" s="31">
        <v>6</v>
      </c>
      <c r="B34" s="10"/>
      <c r="C34" s="11" t="s">
        <v>179</v>
      </c>
      <c r="D34" s="4"/>
      <c r="E34" s="4"/>
      <c r="F34" s="4"/>
      <c r="G34" s="5" t="e">
        <f>F34/E34</f>
        <v>#DIV/0!</v>
      </c>
      <c r="H34" s="4"/>
      <c r="I34" s="4"/>
      <c r="J34" s="5" t="e">
        <f>I34/H34</f>
        <v>#DIV/0!</v>
      </c>
      <c r="K34" s="4"/>
      <c r="L34" s="4"/>
      <c r="M34" s="5" t="e">
        <f>L34/K34</f>
        <v>#DIV/0!</v>
      </c>
      <c r="N34" s="4"/>
      <c r="O34" s="4"/>
      <c r="P34" s="5" t="e">
        <f>O34/N34</f>
        <v>#DIV/0!</v>
      </c>
      <c r="Q34" s="4"/>
      <c r="R34" s="4"/>
      <c r="S34" s="5" t="e">
        <f>R34/Q34</f>
        <v>#DIV/0!</v>
      </c>
      <c r="T34" s="4"/>
      <c r="U34" s="4"/>
      <c r="V34" s="5" t="e">
        <f>U34/T34</f>
        <v>#DIV/0!</v>
      </c>
      <c r="W34" s="4"/>
    </row>
    <row r="36" spans="1:23" x14ac:dyDescent="0.25">
      <c r="S36" s="28" t="s">
        <v>464</v>
      </c>
    </row>
    <row r="39" spans="1:23" x14ac:dyDescent="0.25">
      <c r="S39" s="28" t="s">
        <v>466</v>
      </c>
    </row>
    <row r="40" spans="1:23" x14ac:dyDescent="0.25">
      <c r="S40" s="28" t="s">
        <v>465</v>
      </c>
    </row>
  </sheetData>
  <autoFilter ref="A2:W34" xr:uid="{00000000-0009-0000-0000-000006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43" right="0.35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W22"/>
  <sheetViews>
    <sheetView zoomScale="90" zoomScaleNormal="90" workbookViewId="0">
      <selection activeCell="S18" sqref="S18:S2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AVERAGE(#REF!,#REF!,#REF!,G7,#REF!,#REF!)</f>
        <v>#REF!</v>
      </c>
      <c r="H6" s="4"/>
      <c r="I6" s="4"/>
      <c r="J6" s="5" t="e">
        <f>AVERAGE(#REF!,#REF!,#REF!,J7,#REF!,#REF!)</f>
        <v>#REF!</v>
      </c>
      <c r="K6" s="4"/>
      <c r="L6" s="4"/>
      <c r="M6" s="5" t="e">
        <f>AVERAGE(#REF!,#REF!,#REF!,M7,#REF!,#REF!)</f>
        <v>#REF!</v>
      </c>
      <c r="N6" s="4"/>
      <c r="O6" s="4"/>
      <c r="P6" s="5" t="e">
        <f>AVERAGE(#REF!,#REF!,#REF!,P7,#REF!,#REF!)</f>
        <v>#REF!</v>
      </c>
      <c r="Q6" s="4"/>
      <c r="R6" s="4"/>
      <c r="S6" s="5" t="e">
        <f>AVERAGE(#REF!,#REF!,#REF!,S7,#REF!,#REF!)</f>
        <v>#REF!</v>
      </c>
      <c r="T6" s="4"/>
      <c r="U6" s="4"/>
      <c r="V6" s="5" t="e">
        <f>AVERAGE(#REF!,#REF!,#REF!,V7,#REF!,#REF!)</f>
        <v>#REF!</v>
      </c>
      <c r="W6" s="4"/>
    </row>
    <row r="7" spans="1:23" ht="30" x14ac:dyDescent="0.25">
      <c r="A7" s="33"/>
      <c r="B7" s="7" t="s">
        <v>25</v>
      </c>
      <c r="C7" s="12" t="s">
        <v>26</v>
      </c>
      <c r="D7" s="4"/>
      <c r="E7" s="4"/>
      <c r="F7" s="4"/>
      <c r="G7" s="5" t="e">
        <f>AVERAGE(G8:G16)</f>
        <v>#DIV/0!</v>
      </c>
      <c r="H7" s="4"/>
      <c r="I7" s="4"/>
      <c r="J7" s="5" t="e">
        <f>AVERAGE(J8:J16)</f>
        <v>#DIV/0!</v>
      </c>
      <c r="K7" s="4"/>
      <c r="L7" s="4"/>
      <c r="M7" s="5" t="e">
        <f>AVERAGE(M8:M16)</f>
        <v>#DIV/0!</v>
      </c>
      <c r="N7" s="4"/>
      <c r="O7" s="4"/>
      <c r="P7" s="5" t="e">
        <f>AVERAGE(P8:P16)</f>
        <v>#DIV/0!</v>
      </c>
      <c r="Q7" s="4"/>
      <c r="R7" s="4"/>
      <c r="S7" s="5" t="e">
        <f>AVERAGE(S8:S16)</f>
        <v>#DIV/0!</v>
      </c>
      <c r="T7" s="4"/>
      <c r="U7" s="4"/>
      <c r="V7" s="5" t="e">
        <f>AVERAGE(V8:V16)</f>
        <v>#DIV/0!</v>
      </c>
      <c r="W7" s="4"/>
    </row>
    <row r="8" spans="1:23" x14ac:dyDescent="0.25">
      <c r="A8" s="31">
        <v>1</v>
      </c>
      <c r="B8" s="10"/>
      <c r="C8" s="11" t="s">
        <v>180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10"/>
      <c r="C9" s="11" t="s">
        <v>181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182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1" spans="1:23" ht="45" x14ac:dyDescent="0.25">
      <c r="A11" s="31">
        <v>4</v>
      </c>
      <c r="B11" s="10"/>
      <c r="C11" s="11" t="s">
        <v>183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30" x14ac:dyDescent="0.25">
      <c r="A12" s="31">
        <v>5</v>
      </c>
      <c r="B12" s="10"/>
      <c r="C12" s="11" t="s">
        <v>184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30" x14ac:dyDescent="0.25">
      <c r="A13" s="31">
        <v>6</v>
      </c>
      <c r="B13" s="10"/>
      <c r="C13" s="11" t="s">
        <v>185</v>
      </c>
      <c r="D13" s="4"/>
      <c r="E13" s="4"/>
      <c r="F13" s="4"/>
      <c r="G13" s="5" t="e">
        <f t="shared" ref="G13" si="6">F13/E13</f>
        <v>#DIV/0!</v>
      </c>
      <c r="H13" s="4"/>
      <c r="I13" s="4"/>
      <c r="J13" s="5" t="e">
        <f t="shared" ref="J13" si="7">I13/H13</f>
        <v>#DIV/0!</v>
      </c>
      <c r="K13" s="4"/>
      <c r="L13" s="4"/>
      <c r="M13" s="5" t="e">
        <f t="shared" ref="M13" si="8">L13/K13</f>
        <v>#DIV/0!</v>
      </c>
      <c r="N13" s="4"/>
      <c r="O13" s="4"/>
      <c r="P13" s="5" t="e">
        <f t="shared" ref="P13" si="9">O13/N13</f>
        <v>#DIV/0!</v>
      </c>
      <c r="Q13" s="4"/>
      <c r="R13" s="4"/>
      <c r="S13" s="5" t="e">
        <f t="shared" ref="S13" si="10">R13/Q13</f>
        <v>#DIV/0!</v>
      </c>
      <c r="T13" s="4"/>
      <c r="U13" s="4"/>
      <c r="V13" s="5" t="e">
        <f t="shared" ref="V13" si="11">U13/T13</f>
        <v>#DIV/0!</v>
      </c>
      <c r="W13" s="4"/>
    </row>
    <row r="14" spans="1:23" ht="45" x14ac:dyDescent="0.25">
      <c r="A14" s="31">
        <v>7</v>
      </c>
      <c r="B14" s="10"/>
      <c r="C14" s="11" t="s">
        <v>186</v>
      </c>
      <c r="D14" s="4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5" spans="1:23" ht="30" x14ac:dyDescent="0.25">
      <c r="A15" s="31">
        <v>8</v>
      </c>
      <c r="B15" s="10"/>
      <c r="C15" s="11" t="s">
        <v>187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45" x14ac:dyDescent="0.25">
      <c r="A16" s="31">
        <v>9</v>
      </c>
      <c r="B16" s="10"/>
      <c r="C16" s="11" t="s">
        <v>188</v>
      </c>
      <c r="D16" s="4"/>
      <c r="E16" s="4"/>
      <c r="F16" s="4"/>
      <c r="G16" s="5" t="e">
        <f t="shared" ref="G16" si="12">F16/E16</f>
        <v>#DIV/0!</v>
      </c>
      <c r="H16" s="4"/>
      <c r="I16" s="4"/>
      <c r="J16" s="5" t="e">
        <f t="shared" ref="J16" si="13">I16/H16</f>
        <v>#DIV/0!</v>
      </c>
      <c r="K16" s="4"/>
      <c r="L16" s="4"/>
      <c r="M16" s="5" t="e">
        <f t="shared" ref="M16" si="14">L16/K16</f>
        <v>#DIV/0!</v>
      </c>
      <c r="N16" s="4"/>
      <c r="O16" s="4"/>
      <c r="P16" s="5" t="e">
        <f t="shared" ref="P16" si="15">O16/N16</f>
        <v>#DIV/0!</v>
      </c>
      <c r="Q16" s="4"/>
      <c r="R16" s="4"/>
      <c r="S16" s="5" t="e">
        <f t="shared" ref="S16" si="16">R16/Q16</f>
        <v>#DIV/0!</v>
      </c>
      <c r="T16" s="4"/>
      <c r="U16" s="4"/>
      <c r="V16" s="5" t="e">
        <f t="shared" ref="V16" si="17">U16/T16</f>
        <v>#DIV/0!</v>
      </c>
      <c r="W16" s="4"/>
    </row>
    <row r="18" spans="19:19" x14ac:dyDescent="0.25">
      <c r="S18" s="28" t="s">
        <v>464</v>
      </c>
    </row>
    <row r="21" spans="19:19" x14ac:dyDescent="0.25">
      <c r="S21" s="28" t="s">
        <v>466</v>
      </c>
    </row>
    <row r="22" spans="19:19" x14ac:dyDescent="0.25">
      <c r="S22" s="28" t="s">
        <v>465</v>
      </c>
    </row>
  </sheetData>
  <autoFilter ref="A2:W16" xr:uid="{00000000-0009-0000-0000-000007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1299999999999999" right="0.669291338582677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W18"/>
  <sheetViews>
    <sheetView zoomScale="90" zoomScaleNormal="90" workbookViewId="0">
      <selection activeCell="S14" sqref="S14:S18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AVERAGE(#REF!,#REF!,#REF!,#REF!,G7,#REF!)</f>
        <v>#REF!</v>
      </c>
      <c r="H6" s="4"/>
      <c r="I6" s="4"/>
      <c r="J6" s="5" t="e">
        <f>AVERAGE(#REF!,#REF!,#REF!,#REF!,J7,#REF!)</f>
        <v>#REF!</v>
      </c>
      <c r="K6" s="4"/>
      <c r="L6" s="4"/>
      <c r="M6" s="5" t="e">
        <f>AVERAGE(#REF!,#REF!,#REF!,#REF!,M7,#REF!)</f>
        <v>#REF!</v>
      </c>
      <c r="N6" s="4"/>
      <c r="O6" s="4"/>
      <c r="P6" s="5" t="e">
        <f>AVERAGE(#REF!,#REF!,#REF!,#REF!,P7,#REF!)</f>
        <v>#REF!</v>
      </c>
      <c r="Q6" s="4"/>
      <c r="R6" s="4"/>
      <c r="S6" s="5" t="e">
        <f>AVERAGE(#REF!,#REF!,#REF!,#REF!,S7,#REF!)</f>
        <v>#REF!</v>
      </c>
      <c r="T6" s="4"/>
      <c r="U6" s="4"/>
      <c r="V6" s="5" t="e">
        <f>AVERAGE(#REF!,#REF!,#REF!,#REF!,V7,#REF!)</f>
        <v>#REF!</v>
      </c>
      <c r="W6" s="4"/>
    </row>
    <row r="7" spans="1:23" ht="45" x14ac:dyDescent="0.25">
      <c r="A7" s="33"/>
      <c r="B7" s="7" t="s">
        <v>27</v>
      </c>
      <c r="C7" s="12" t="s">
        <v>28</v>
      </c>
      <c r="D7" s="4"/>
      <c r="E7" s="4"/>
      <c r="F7" s="4"/>
      <c r="G7" s="5" t="e">
        <f>AVERAGE(G8:G12)</f>
        <v>#DIV/0!</v>
      </c>
      <c r="H7" s="4"/>
      <c r="I7" s="4"/>
      <c r="J7" s="5" t="e">
        <f>AVERAGE(J8:J12)</f>
        <v>#DIV/0!</v>
      </c>
      <c r="K7" s="4"/>
      <c r="L7" s="4"/>
      <c r="M7" s="5" t="e">
        <f>AVERAGE(M8:M12)</f>
        <v>#DIV/0!</v>
      </c>
      <c r="N7" s="4"/>
      <c r="O7" s="4"/>
      <c r="P7" s="5" t="e">
        <f>AVERAGE(P8:P12)</f>
        <v>#DIV/0!</v>
      </c>
      <c r="Q7" s="4"/>
      <c r="R7" s="4"/>
      <c r="S7" s="5" t="e">
        <f>AVERAGE(S8:S12)</f>
        <v>#DIV/0!</v>
      </c>
      <c r="T7" s="4"/>
      <c r="U7" s="4"/>
      <c r="V7" s="5" t="e">
        <f>AVERAGE(V8:V12)</f>
        <v>#DIV/0!</v>
      </c>
      <c r="W7" s="4"/>
    </row>
    <row r="8" spans="1:23" ht="45" x14ac:dyDescent="0.25">
      <c r="A8" s="31">
        <v>1</v>
      </c>
      <c r="B8" s="10"/>
      <c r="C8" s="11" t="s">
        <v>400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60" x14ac:dyDescent="0.25">
      <c r="A9" s="31">
        <v>2</v>
      </c>
      <c r="B9" s="10"/>
      <c r="C9" s="11" t="s">
        <v>401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45" x14ac:dyDescent="0.25">
      <c r="A10" s="31">
        <v>3</v>
      </c>
      <c r="B10" s="10"/>
      <c r="C10" s="11" t="s">
        <v>402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75" x14ac:dyDescent="0.25">
      <c r="A11" s="31">
        <v>4</v>
      </c>
      <c r="B11" s="10"/>
      <c r="C11" s="11" t="s">
        <v>403</v>
      </c>
      <c r="D11" s="4"/>
      <c r="E11" s="4"/>
      <c r="F11" s="4"/>
      <c r="G11" s="5" t="e">
        <f t="shared" ref="G11" si="6">F11/E11</f>
        <v>#DIV/0!</v>
      </c>
      <c r="H11" s="4"/>
      <c r="I11" s="4"/>
      <c r="J11" s="5" t="e">
        <f t="shared" ref="J11" si="7">I11/H11</f>
        <v>#DIV/0!</v>
      </c>
      <c r="K11" s="4"/>
      <c r="L11" s="4"/>
      <c r="M11" s="5" t="e">
        <f t="shared" ref="M11" si="8">L11/K11</f>
        <v>#DIV/0!</v>
      </c>
      <c r="N11" s="4"/>
      <c r="O11" s="4"/>
      <c r="P11" s="5" t="e">
        <f t="shared" ref="P11" si="9">O11/N11</f>
        <v>#DIV/0!</v>
      </c>
      <c r="Q11" s="4"/>
      <c r="R11" s="4"/>
      <c r="S11" s="5" t="e">
        <f t="shared" ref="S11" si="10">R11/Q11</f>
        <v>#DIV/0!</v>
      </c>
      <c r="T11" s="4"/>
      <c r="U11" s="4"/>
      <c r="V11" s="5" t="e">
        <f t="shared" ref="V11" si="11">U11/T11</f>
        <v>#DIV/0!</v>
      </c>
      <c r="W11" s="4"/>
    </row>
    <row r="12" spans="1:23" ht="30" x14ac:dyDescent="0.25">
      <c r="A12" s="31">
        <v>5</v>
      </c>
      <c r="B12" s="10"/>
      <c r="C12" s="11" t="s">
        <v>404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4" spans="1:23" x14ac:dyDescent="0.25">
      <c r="S14" s="28" t="s">
        <v>464</v>
      </c>
    </row>
    <row r="17" spans="19:19" x14ac:dyDescent="0.25">
      <c r="S17" s="28" t="s">
        <v>466</v>
      </c>
    </row>
    <row r="18" spans="19:19" x14ac:dyDescent="0.25">
      <c r="S18" s="28" t="s">
        <v>465</v>
      </c>
    </row>
  </sheetData>
  <autoFilter ref="A2:W12" xr:uid="{00000000-0009-0000-0000-000008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1399999999999999" right="0.669291338582677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W22"/>
  <sheetViews>
    <sheetView zoomScale="90" zoomScaleNormal="90" workbookViewId="0">
      <selection activeCell="S18" sqref="S18:S2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3.5703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1</v>
      </c>
      <c r="B6" s="9" t="s">
        <v>81</v>
      </c>
      <c r="C6" s="8"/>
      <c r="D6" s="4"/>
      <c r="E6" s="4"/>
      <c r="F6" s="4"/>
      <c r="G6" s="5" t="e">
        <f>AVERAGE(#REF!,#REF!,#REF!,#REF!,#REF!,G7)</f>
        <v>#REF!</v>
      </c>
      <c r="H6" s="4"/>
      <c r="I6" s="4"/>
      <c r="J6" s="5" t="e">
        <f>AVERAGE(#REF!,#REF!,#REF!,#REF!,#REF!,J7)</f>
        <v>#REF!</v>
      </c>
      <c r="K6" s="4"/>
      <c r="L6" s="4"/>
      <c r="M6" s="5" t="e">
        <f>AVERAGE(#REF!,#REF!,#REF!,#REF!,#REF!,M7)</f>
        <v>#REF!</v>
      </c>
      <c r="N6" s="4"/>
      <c r="O6" s="4"/>
      <c r="P6" s="5" t="e">
        <f>AVERAGE(#REF!,#REF!,#REF!,#REF!,#REF!,P7)</f>
        <v>#REF!</v>
      </c>
      <c r="Q6" s="4"/>
      <c r="R6" s="4"/>
      <c r="S6" s="5" t="e">
        <f>AVERAGE(#REF!,#REF!,#REF!,#REF!,#REF!,S7)</f>
        <v>#REF!</v>
      </c>
      <c r="T6" s="4"/>
      <c r="U6" s="4"/>
      <c r="V6" s="5" t="e">
        <f>AVERAGE(#REF!,#REF!,#REF!,#REF!,#REF!,V7)</f>
        <v>#REF!</v>
      </c>
      <c r="W6" s="4"/>
    </row>
    <row r="7" spans="1:23" x14ac:dyDescent="0.25">
      <c r="A7" s="33"/>
      <c r="B7" s="6" t="s">
        <v>29</v>
      </c>
      <c r="C7" s="8" t="s">
        <v>30</v>
      </c>
      <c r="D7" s="4"/>
      <c r="E7" s="4"/>
      <c r="F7" s="4"/>
      <c r="G7" s="5" t="e">
        <f>AVERAGE(G8:G16)</f>
        <v>#DIV/0!</v>
      </c>
      <c r="H7" s="4"/>
      <c r="I7" s="4"/>
      <c r="J7" s="5" t="e">
        <f>AVERAGE(J8:J16)</f>
        <v>#DIV/0!</v>
      </c>
      <c r="K7" s="4"/>
      <c r="L7" s="4"/>
      <c r="M7" s="5" t="e">
        <f>AVERAGE(M8:M16)</f>
        <v>#DIV/0!</v>
      </c>
      <c r="N7" s="4"/>
      <c r="O7" s="4"/>
      <c r="P7" s="5" t="e">
        <f>AVERAGE(P8:P16)</f>
        <v>#DIV/0!</v>
      </c>
      <c r="Q7" s="4"/>
      <c r="R7" s="4"/>
      <c r="S7" s="5" t="e">
        <f>AVERAGE(S8:S16)</f>
        <v>#DIV/0!</v>
      </c>
      <c r="T7" s="4"/>
      <c r="U7" s="4"/>
      <c r="V7" s="5" t="e">
        <f>AVERAGE(V8:V16)</f>
        <v>#DIV/0!</v>
      </c>
      <c r="W7" s="4"/>
    </row>
    <row r="8" spans="1:23" ht="45" x14ac:dyDescent="0.25">
      <c r="A8" s="31">
        <v>1</v>
      </c>
      <c r="B8" s="36"/>
      <c r="C8" s="37" t="s">
        <v>261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36"/>
      <c r="C9" s="37" t="s">
        <v>262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60.75" customHeight="1" x14ac:dyDescent="0.25">
      <c r="A10" s="31">
        <v>3</v>
      </c>
      <c r="B10" s="36"/>
      <c r="C10" s="37" t="s">
        <v>263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1" spans="1:23" ht="105" x14ac:dyDescent="0.25">
      <c r="A11" s="31">
        <v>4</v>
      </c>
      <c r="B11" s="36"/>
      <c r="C11" s="37" t="s">
        <v>264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60" x14ac:dyDescent="0.25">
      <c r="A12" s="31">
        <v>5</v>
      </c>
      <c r="B12" s="36"/>
      <c r="C12" s="37" t="s">
        <v>265</v>
      </c>
      <c r="D12" s="4"/>
      <c r="E12" s="4"/>
      <c r="F12" s="4"/>
      <c r="G12" s="5" t="e">
        <f t="shared" ref="G12" si="6">F12/E12</f>
        <v>#DIV/0!</v>
      </c>
      <c r="H12" s="4"/>
      <c r="I12" s="4"/>
      <c r="J12" s="5" t="e">
        <f t="shared" ref="J12" si="7">I12/H12</f>
        <v>#DIV/0!</v>
      </c>
      <c r="K12" s="4"/>
      <c r="L12" s="4"/>
      <c r="M12" s="5" t="e">
        <f t="shared" ref="M12" si="8">L12/K12</f>
        <v>#DIV/0!</v>
      </c>
      <c r="N12" s="4"/>
      <c r="O12" s="4"/>
      <c r="P12" s="5" t="e">
        <f t="shared" ref="P12" si="9">O12/N12</f>
        <v>#DIV/0!</v>
      </c>
      <c r="Q12" s="4"/>
      <c r="R12" s="4"/>
      <c r="S12" s="5" t="e">
        <f t="shared" ref="S12" si="10">R12/Q12</f>
        <v>#DIV/0!</v>
      </c>
      <c r="T12" s="4"/>
      <c r="U12" s="4"/>
      <c r="V12" s="5" t="e">
        <f t="shared" ref="V12" si="11">U12/T12</f>
        <v>#DIV/0!</v>
      </c>
      <c r="W12" s="4"/>
    </row>
    <row r="13" spans="1:23" ht="105" x14ac:dyDescent="0.25">
      <c r="A13" s="31">
        <v>6</v>
      </c>
      <c r="B13" s="36"/>
      <c r="C13" s="37" t="s">
        <v>266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60" x14ac:dyDescent="0.25">
      <c r="A14" s="31">
        <v>7</v>
      </c>
      <c r="B14" s="36"/>
      <c r="C14" s="37" t="s">
        <v>267</v>
      </c>
      <c r="D14" s="4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5" spans="1:23" ht="75" x14ac:dyDescent="0.25">
      <c r="A15" s="31">
        <v>8</v>
      </c>
      <c r="B15" s="36"/>
      <c r="C15" s="37" t="s">
        <v>268</v>
      </c>
      <c r="D15" s="4"/>
      <c r="E15" s="4"/>
      <c r="F15" s="4"/>
      <c r="G15" s="5" t="e">
        <f t="shared" ref="G15" si="12">F15/E15</f>
        <v>#DIV/0!</v>
      </c>
      <c r="H15" s="4"/>
      <c r="I15" s="4"/>
      <c r="J15" s="5" t="e">
        <f t="shared" ref="J15" si="13">I15/H15</f>
        <v>#DIV/0!</v>
      </c>
      <c r="K15" s="4"/>
      <c r="L15" s="4"/>
      <c r="M15" s="5" t="e">
        <f t="shared" ref="M15" si="14">L15/K15</f>
        <v>#DIV/0!</v>
      </c>
      <c r="N15" s="4"/>
      <c r="O15" s="4"/>
      <c r="P15" s="5" t="e">
        <f t="shared" ref="P15" si="15">O15/N15</f>
        <v>#DIV/0!</v>
      </c>
      <c r="Q15" s="4"/>
      <c r="R15" s="4"/>
      <c r="S15" s="5" t="e">
        <f t="shared" ref="S15" si="16">R15/Q15</f>
        <v>#DIV/0!</v>
      </c>
      <c r="T15" s="4"/>
      <c r="U15" s="4"/>
      <c r="V15" s="5" t="e">
        <f t="shared" ref="V15" si="17">U15/T15</f>
        <v>#DIV/0!</v>
      </c>
      <c r="W15" s="4"/>
    </row>
    <row r="16" spans="1:23" ht="75" x14ac:dyDescent="0.25">
      <c r="A16" s="31">
        <v>9</v>
      </c>
      <c r="B16" s="36"/>
      <c r="C16" s="37" t="s">
        <v>269</v>
      </c>
      <c r="D16" s="4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8" spans="19:19" x14ac:dyDescent="0.25">
      <c r="S18" s="28" t="s">
        <v>464</v>
      </c>
    </row>
    <row r="20" spans="19:19" ht="2.25" customHeight="1" x14ac:dyDescent="0.25"/>
    <row r="21" spans="19:19" x14ac:dyDescent="0.25">
      <c r="S21" s="28" t="s">
        <v>466</v>
      </c>
    </row>
    <row r="22" spans="19:19" x14ac:dyDescent="0.25">
      <c r="S22" s="28" t="s">
        <v>465</v>
      </c>
    </row>
  </sheetData>
  <autoFilter ref="A2:W16" xr:uid="{00000000-0009-0000-0000-000009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0.99" right="0.6692913385826772" top="0.21" bottom="0.13" header="0.21" footer="0.12"/>
  <pageSetup paperSize="5" scale="75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W25"/>
  <sheetViews>
    <sheetView zoomScale="90" zoomScaleNormal="90" workbookViewId="0">
      <selection activeCell="S21" sqref="S21:S25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AVERAGE(G7,#REF!,#REF!,#REF!,#REF!,#REF!,#REF!,#REF!,#REF!,#REF!,#REF!,#REF!,#REF!,#REF!,#REF!,#REF!,#REF!,#REF!)</f>
        <v>#REF!</v>
      </c>
      <c r="H6" s="4"/>
      <c r="I6" s="4"/>
      <c r="J6" s="5" t="e">
        <f>AVERAGE(J7,#REF!,#REF!,#REF!,#REF!,#REF!,#REF!,#REF!,#REF!,#REF!,#REF!,#REF!,#REF!,#REF!,#REF!,#REF!,#REF!,#REF!)</f>
        <v>#REF!</v>
      </c>
      <c r="K6" s="4"/>
      <c r="L6" s="4"/>
      <c r="M6" s="5" t="e">
        <f>AVERAGE(M7,#REF!,#REF!,#REF!,#REF!,#REF!,#REF!,#REF!,#REF!,#REF!,#REF!,#REF!,#REF!,#REF!,#REF!,#REF!,#REF!,#REF!)</f>
        <v>#REF!</v>
      </c>
      <c r="N6" s="4"/>
      <c r="O6" s="4"/>
      <c r="P6" s="5" t="e">
        <f>AVERAGE(P7,#REF!,#REF!,#REF!,#REF!,#REF!,#REF!,#REF!,#REF!,#REF!,#REF!,#REF!,#REF!,#REF!,#REF!,#REF!,#REF!,#REF!)</f>
        <v>#REF!</v>
      </c>
      <c r="Q6" s="4"/>
      <c r="R6" s="4"/>
      <c r="S6" s="5" t="e">
        <f>AVERAGE(S7,#REF!,#REF!,#REF!,#REF!,#REF!,#REF!,#REF!,#REF!,#REF!,#REF!,#REF!,#REF!,#REF!,#REF!,#REF!,#REF!,#REF!)</f>
        <v>#REF!</v>
      </c>
      <c r="T6" s="4"/>
      <c r="U6" s="4"/>
      <c r="V6" s="5" t="e">
        <f>AVERAGE(V7,#REF!,#REF!,#REF!,#REF!,#REF!,#REF!,#REF!,#REF!,#REF!,#REF!,#REF!,#REF!,#REF!,#REF!,#REF!,#REF!,#REF!)</f>
        <v>#REF!</v>
      </c>
      <c r="W6" s="4"/>
    </row>
    <row r="7" spans="1:23" x14ac:dyDescent="0.25">
      <c r="A7" s="33"/>
      <c r="B7" s="6" t="s">
        <v>16</v>
      </c>
      <c r="C7" s="8" t="s">
        <v>32</v>
      </c>
      <c r="D7" s="4"/>
      <c r="E7" s="4"/>
      <c r="F7" s="4"/>
      <c r="G7" s="5" t="e">
        <f>AVERAGE(G8:G19)</f>
        <v>#DIV/0!</v>
      </c>
      <c r="H7" s="4"/>
      <c r="I7" s="4"/>
      <c r="J7" s="5" t="e">
        <f>AVERAGE(J8:J19)</f>
        <v>#DIV/0!</v>
      </c>
      <c r="K7" s="4"/>
      <c r="L7" s="4"/>
      <c r="M7" s="5" t="e">
        <f>AVERAGE(M8:M19)</f>
        <v>#DIV/0!</v>
      </c>
      <c r="N7" s="4"/>
      <c r="O7" s="4"/>
      <c r="P7" s="5" t="e">
        <f>AVERAGE(P8:P19)</f>
        <v>#DIV/0!</v>
      </c>
      <c r="Q7" s="4"/>
      <c r="R7" s="4"/>
      <c r="S7" s="5" t="e">
        <f>AVERAGE(S8:S19)</f>
        <v>#DIV/0!</v>
      </c>
      <c r="T7" s="4"/>
      <c r="U7" s="4"/>
      <c r="V7" s="5" t="e">
        <f>AVERAGE(V8:V19)</f>
        <v>#DIV/0!</v>
      </c>
      <c r="W7" s="4"/>
    </row>
    <row r="8" spans="1:23" ht="45" x14ac:dyDescent="0.25">
      <c r="A8" s="31">
        <v>1</v>
      </c>
      <c r="B8" s="36"/>
      <c r="C8" s="37" t="s">
        <v>270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45" x14ac:dyDescent="0.25">
      <c r="A9" s="31">
        <v>2</v>
      </c>
      <c r="B9" s="36"/>
      <c r="C9" s="37" t="s">
        <v>271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45" x14ac:dyDescent="0.25">
      <c r="A10" s="31">
        <v>3</v>
      </c>
      <c r="B10" s="36"/>
      <c r="C10" s="37" t="s">
        <v>272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30" x14ac:dyDescent="0.25">
      <c r="A11" s="31">
        <v>4</v>
      </c>
      <c r="B11" s="36"/>
      <c r="C11" s="37" t="s">
        <v>273</v>
      </c>
      <c r="D11" s="4"/>
      <c r="E11" s="4"/>
      <c r="F11" s="4"/>
      <c r="G11" s="5" t="e">
        <f t="shared" ref="G11" si="6">F11/E11</f>
        <v>#DIV/0!</v>
      </c>
      <c r="H11" s="4"/>
      <c r="I11" s="4"/>
      <c r="J11" s="5" t="e">
        <f t="shared" ref="J11" si="7">I11/H11</f>
        <v>#DIV/0!</v>
      </c>
      <c r="K11" s="4"/>
      <c r="L11" s="4"/>
      <c r="M11" s="5" t="e">
        <f t="shared" ref="M11" si="8">L11/K11</f>
        <v>#DIV/0!</v>
      </c>
      <c r="N11" s="4"/>
      <c r="O11" s="4"/>
      <c r="P11" s="5" t="e">
        <f t="shared" ref="P11" si="9">O11/N11</f>
        <v>#DIV/0!</v>
      </c>
      <c r="Q11" s="4"/>
      <c r="R11" s="4"/>
      <c r="S11" s="5" t="e">
        <f t="shared" ref="S11" si="10">R11/Q11</f>
        <v>#DIV/0!</v>
      </c>
      <c r="T11" s="4"/>
      <c r="U11" s="4"/>
      <c r="V11" s="5" t="e">
        <f t="shared" ref="V11" si="11">U11/T11</f>
        <v>#DIV/0!</v>
      </c>
      <c r="W11" s="4"/>
    </row>
    <row r="12" spans="1:23" ht="45" x14ac:dyDescent="0.25">
      <c r="A12" s="31">
        <v>5</v>
      </c>
      <c r="B12" s="36"/>
      <c r="C12" s="37" t="s">
        <v>274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60" x14ac:dyDescent="0.25">
      <c r="A13" s="31">
        <v>6</v>
      </c>
      <c r="B13" s="36"/>
      <c r="C13" s="37" t="s">
        <v>275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30" x14ac:dyDescent="0.25">
      <c r="A14" s="31">
        <v>7</v>
      </c>
      <c r="B14" s="36"/>
      <c r="C14" s="37" t="s">
        <v>276</v>
      </c>
      <c r="D14" s="4"/>
      <c r="E14" s="4"/>
      <c r="F14" s="4"/>
      <c r="G14" s="5" t="e">
        <f t="shared" ref="G14" si="12">F14/E14</f>
        <v>#DIV/0!</v>
      </c>
      <c r="H14" s="4"/>
      <c r="I14" s="4"/>
      <c r="J14" s="5" t="e">
        <f t="shared" ref="J14" si="13">I14/H14</f>
        <v>#DIV/0!</v>
      </c>
      <c r="K14" s="4"/>
      <c r="L14" s="4"/>
      <c r="M14" s="5" t="e">
        <f t="shared" ref="M14" si="14">L14/K14</f>
        <v>#DIV/0!</v>
      </c>
      <c r="N14" s="4"/>
      <c r="O14" s="4"/>
      <c r="P14" s="5" t="e">
        <f t="shared" ref="P14" si="15">O14/N14</f>
        <v>#DIV/0!</v>
      </c>
      <c r="Q14" s="4"/>
      <c r="R14" s="4"/>
      <c r="S14" s="5" t="e">
        <f t="shared" ref="S14" si="16">R14/Q14</f>
        <v>#DIV/0!</v>
      </c>
      <c r="T14" s="4"/>
      <c r="U14" s="4"/>
      <c r="V14" s="5" t="e">
        <f t="shared" ref="V14" si="17">U14/T14</f>
        <v>#DIV/0!</v>
      </c>
      <c r="W14" s="4"/>
    </row>
    <row r="15" spans="1:23" ht="30" x14ac:dyDescent="0.25">
      <c r="A15" s="31">
        <v>8</v>
      </c>
      <c r="B15" s="36"/>
      <c r="C15" s="37" t="s">
        <v>277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45" x14ac:dyDescent="0.25">
      <c r="A16" s="31">
        <v>9</v>
      </c>
      <c r="B16" s="36"/>
      <c r="C16" s="37" t="s">
        <v>278</v>
      </c>
      <c r="D16" s="4"/>
      <c r="E16" s="4"/>
      <c r="F16" s="4"/>
      <c r="G16" s="5" t="e">
        <f t="shared" ref="G16" si="18">F16/E16</f>
        <v>#DIV/0!</v>
      </c>
      <c r="H16" s="4"/>
      <c r="I16" s="4"/>
      <c r="J16" s="5" t="e">
        <f t="shared" ref="J16" si="19">I16/H16</f>
        <v>#DIV/0!</v>
      </c>
      <c r="K16" s="4"/>
      <c r="L16" s="4"/>
      <c r="M16" s="5" t="e">
        <f t="shared" ref="M16" si="20">L16/K16</f>
        <v>#DIV/0!</v>
      </c>
      <c r="N16" s="4"/>
      <c r="O16" s="4"/>
      <c r="P16" s="5" t="e">
        <f t="shared" ref="P16" si="21">O16/N16</f>
        <v>#DIV/0!</v>
      </c>
      <c r="Q16" s="4"/>
      <c r="R16" s="4"/>
      <c r="S16" s="5" t="e">
        <f t="shared" ref="S16" si="22">R16/Q16</f>
        <v>#DIV/0!</v>
      </c>
      <c r="T16" s="4"/>
      <c r="U16" s="4"/>
      <c r="V16" s="5" t="e">
        <f t="shared" ref="V16" si="23">U16/T16</f>
        <v>#DIV/0!</v>
      </c>
      <c r="W16" s="4"/>
    </row>
    <row r="17" spans="1:23" ht="45" x14ac:dyDescent="0.25">
      <c r="A17" s="31">
        <v>10</v>
      </c>
      <c r="B17" s="36"/>
      <c r="C17" s="37" t="s">
        <v>279</v>
      </c>
      <c r="D17" s="4"/>
      <c r="E17" s="4"/>
      <c r="F17" s="4"/>
      <c r="G17" s="5" t="e">
        <f>F17/E17</f>
        <v>#DIV/0!</v>
      </c>
      <c r="H17" s="4"/>
      <c r="I17" s="4"/>
      <c r="J17" s="5" t="e">
        <f>I17/H17</f>
        <v>#DIV/0!</v>
      </c>
      <c r="K17" s="4"/>
      <c r="L17" s="4"/>
      <c r="M17" s="5" t="e">
        <f>L17/K17</f>
        <v>#DIV/0!</v>
      </c>
      <c r="N17" s="4"/>
      <c r="O17" s="4"/>
      <c r="P17" s="5" t="e">
        <f>O17/N17</f>
        <v>#DIV/0!</v>
      </c>
      <c r="Q17" s="4"/>
      <c r="R17" s="4"/>
      <c r="S17" s="5" t="e">
        <f>R17/Q17</f>
        <v>#DIV/0!</v>
      </c>
      <c r="T17" s="4"/>
      <c r="U17" s="4"/>
      <c r="V17" s="5" t="e">
        <f>U17/T17</f>
        <v>#DIV/0!</v>
      </c>
      <c r="W17" s="4"/>
    </row>
    <row r="18" spans="1:23" ht="45" x14ac:dyDescent="0.25">
      <c r="A18" s="31">
        <v>11</v>
      </c>
      <c r="B18" s="36"/>
      <c r="C18" s="37" t="s">
        <v>280</v>
      </c>
      <c r="D18" s="4"/>
      <c r="E18" s="4"/>
      <c r="F18" s="4"/>
      <c r="G18" s="5" t="e">
        <f>F18/E18</f>
        <v>#DIV/0!</v>
      </c>
      <c r="H18" s="4"/>
      <c r="I18" s="4"/>
      <c r="J18" s="5" t="e">
        <f>I18/H18</f>
        <v>#DIV/0!</v>
      </c>
      <c r="K18" s="4"/>
      <c r="L18" s="4"/>
      <c r="M18" s="5" t="e">
        <f>L18/K18</f>
        <v>#DIV/0!</v>
      </c>
      <c r="N18" s="4"/>
      <c r="O18" s="4"/>
      <c r="P18" s="5" t="e">
        <f>O18/N18</f>
        <v>#DIV/0!</v>
      </c>
      <c r="Q18" s="4"/>
      <c r="R18" s="4"/>
      <c r="S18" s="5" t="e">
        <f>R18/Q18</f>
        <v>#DIV/0!</v>
      </c>
      <c r="T18" s="4"/>
      <c r="U18" s="4"/>
      <c r="V18" s="5" t="e">
        <f>U18/T18</f>
        <v>#DIV/0!</v>
      </c>
      <c r="W18" s="4"/>
    </row>
    <row r="19" spans="1:23" x14ac:dyDescent="0.25">
      <c r="A19" s="31">
        <v>12</v>
      </c>
      <c r="B19" s="36"/>
      <c r="C19" s="37" t="s">
        <v>281</v>
      </c>
      <c r="D19" s="4"/>
      <c r="E19" s="4"/>
      <c r="F19" s="4"/>
      <c r="G19" s="5" t="e">
        <f t="shared" ref="G19" si="24">F19/E19</f>
        <v>#DIV/0!</v>
      </c>
      <c r="H19" s="4"/>
      <c r="I19" s="4"/>
      <c r="J19" s="5" t="e">
        <f t="shared" ref="J19" si="25">I19/H19</f>
        <v>#DIV/0!</v>
      </c>
      <c r="K19" s="4"/>
      <c r="L19" s="4"/>
      <c r="M19" s="5" t="e">
        <f t="shared" ref="M19" si="26">L19/K19</f>
        <v>#DIV/0!</v>
      </c>
      <c r="N19" s="4"/>
      <c r="O19" s="4"/>
      <c r="P19" s="5" t="e">
        <f t="shared" ref="P19" si="27">O19/N19</f>
        <v>#DIV/0!</v>
      </c>
      <c r="Q19" s="4"/>
      <c r="R19" s="4"/>
      <c r="S19" s="5" t="e">
        <f t="shared" ref="S19" si="28">R19/Q19</f>
        <v>#DIV/0!</v>
      </c>
      <c r="T19" s="4"/>
      <c r="U19" s="4"/>
      <c r="V19" s="5" t="e">
        <f t="shared" ref="V19" si="29">U19/T19</f>
        <v>#DIV/0!</v>
      </c>
      <c r="W19" s="4"/>
    </row>
    <row r="21" spans="1:23" x14ac:dyDescent="0.25">
      <c r="S21" s="28" t="s">
        <v>464</v>
      </c>
    </row>
    <row r="24" spans="1:23" x14ac:dyDescent="0.25">
      <c r="S24" s="28" t="s">
        <v>466</v>
      </c>
    </row>
    <row r="25" spans="1:23" x14ac:dyDescent="0.25">
      <c r="S25" s="28" t="s">
        <v>465</v>
      </c>
    </row>
  </sheetData>
  <autoFilter ref="A2:W19" xr:uid="{00000000-0009-0000-0000-00000A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05" right="0.669291338582677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W32"/>
  <sheetViews>
    <sheetView topLeftCell="A20" zoomScale="90" zoomScaleNormal="90" workbookViewId="0">
      <selection activeCell="S28" sqref="S28:S3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AVERAGE(#REF!,G7,#REF!,#REF!,#REF!,#REF!,#REF!,#REF!,#REF!,#REF!,#REF!,#REF!,#REF!,#REF!,#REF!,#REF!,#REF!,#REF!)</f>
        <v>#REF!</v>
      </c>
      <c r="H6" s="4"/>
      <c r="I6" s="4"/>
      <c r="J6" s="5" t="e">
        <f>AVERAGE(#REF!,J7,#REF!,#REF!,#REF!,#REF!,#REF!,#REF!,#REF!,#REF!,#REF!,#REF!,#REF!,#REF!,#REF!,#REF!,#REF!,#REF!)</f>
        <v>#REF!</v>
      </c>
      <c r="K6" s="4"/>
      <c r="L6" s="4"/>
      <c r="M6" s="5" t="e">
        <f>AVERAGE(#REF!,M7,#REF!,#REF!,#REF!,#REF!,#REF!,#REF!,#REF!,#REF!,#REF!,#REF!,#REF!,#REF!,#REF!,#REF!,#REF!,#REF!)</f>
        <v>#REF!</v>
      </c>
      <c r="N6" s="4"/>
      <c r="O6" s="4"/>
      <c r="P6" s="5" t="e">
        <f>AVERAGE(#REF!,P7,#REF!,#REF!,#REF!,#REF!,#REF!,#REF!,#REF!,#REF!,#REF!,#REF!,#REF!,#REF!,#REF!,#REF!,#REF!,#REF!)</f>
        <v>#REF!</v>
      </c>
      <c r="Q6" s="4"/>
      <c r="R6" s="4"/>
      <c r="S6" s="5" t="e">
        <f>AVERAGE(#REF!,S7,#REF!,#REF!,#REF!,#REF!,#REF!,#REF!,#REF!,#REF!,#REF!,#REF!,#REF!,#REF!,#REF!,#REF!,#REF!,#REF!)</f>
        <v>#REF!</v>
      </c>
      <c r="T6" s="4"/>
      <c r="U6" s="4"/>
      <c r="V6" s="5" t="e">
        <f>AVERAGE(#REF!,V7,#REF!,#REF!,#REF!,#REF!,#REF!,#REF!,#REF!,#REF!,#REF!,#REF!,#REF!,#REF!,#REF!,#REF!,#REF!,#REF!)</f>
        <v>#REF!</v>
      </c>
      <c r="W6" s="4"/>
    </row>
    <row r="7" spans="1:23" ht="45" x14ac:dyDescent="0.25">
      <c r="A7" s="33"/>
      <c r="B7" s="7" t="s">
        <v>17</v>
      </c>
      <c r="C7" s="12" t="s">
        <v>33</v>
      </c>
      <c r="D7" s="4"/>
      <c r="E7" s="4"/>
      <c r="F7" s="4"/>
      <c r="G7" s="5" t="e">
        <f>AVERAGE(G8:G26)</f>
        <v>#DIV/0!</v>
      </c>
      <c r="H7" s="4"/>
      <c r="I7" s="4"/>
      <c r="J7" s="5" t="e">
        <f>AVERAGE(J8:J26)</f>
        <v>#DIV/0!</v>
      </c>
      <c r="K7" s="4"/>
      <c r="L7" s="4"/>
      <c r="M7" s="5" t="e">
        <f>AVERAGE(M8:M26)</f>
        <v>#DIV/0!</v>
      </c>
      <c r="N7" s="4"/>
      <c r="O7" s="4"/>
      <c r="P7" s="5" t="e">
        <f>AVERAGE(P8:P26)</f>
        <v>#DIV/0!</v>
      </c>
      <c r="Q7" s="4"/>
      <c r="R7" s="4"/>
      <c r="S7" s="5" t="e">
        <f>AVERAGE(S8:S26)</f>
        <v>#DIV/0!</v>
      </c>
      <c r="T7" s="4"/>
      <c r="U7" s="4"/>
      <c r="V7" s="5" t="e">
        <f>AVERAGE(V8:V26)</f>
        <v>#DIV/0!</v>
      </c>
      <c r="W7" s="4"/>
    </row>
    <row r="8" spans="1:23" ht="45" x14ac:dyDescent="0.25">
      <c r="A8" s="31">
        <v>1</v>
      </c>
      <c r="B8" s="36"/>
      <c r="C8" s="37" t="s">
        <v>282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45" x14ac:dyDescent="0.25">
      <c r="A9" s="31">
        <v>2</v>
      </c>
      <c r="B9" s="36"/>
      <c r="C9" s="37" t="s">
        <v>283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36"/>
      <c r="C10" s="37" t="s">
        <v>284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x14ac:dyDescent="0.25">
      <c r="A11" s="31">
        <v>4</v>
      </c>
      <c r="B11" s="36"/>
      <c r="C11" s="37" t="s">
        <v>285</v>
      </c>
      <c r="D11" s="4"/>
      <c r="E11" s="4"/>
      <c r="F11" s="4"/>
      <c r="G11" s="5" t="e">
        <f t="shared" ref="G11" si="6">F11/E11</f>
        <v>#DIV/0!</v>
      </c>
      <c r="H11" s="4"/>
      <c r="I11" s="4"/>
      <c r="J11" s="5" t="e">
        <f t="shared" ref="J11" si="7">I11/H11</f>
        <v>#DIV/0!</v>
      </c>
      <c r="K11" s="4"/>
      <c r="L11" s="4"/>
      <c r="M11" s="5" t="e">
        <f t="shared" ref="M11" si="8">L11/K11</f>
        <v>#DIV/0!</v>
      </c>
      <c r="N11" s="4"/>
      <c r="O11" s="4"/>
      <c r="P11" s="5" t="e">
        <f t="shared" ref="P11" si="9">O11/N11</f>
        <v>#DIV/0!</v>
      </c>
      <c r="Q11" s="4"/>
      <c r="R11" s="4"/>
      <c r="S11" s="5" t="e">
        <f t="shared" ref="S11" si="10">R11/Q11</f>
        <v>#DIV/0!</v>
      </c>
      <c r="T11" s="4"/>
      <c r="U11" s="4"/>
      <c r="V11" s="5" t="e">
        <f t="shared" ref="V11" si="11">U11/T11</f>
        <v>#DIV/0!</v>
      </c>
      <c r="W11" s="4"/>
    </row>
    <row r="12" spans="1:23" ht="30" x14ac:dyDescent="0.25">
      <c r="A12" s="31">
        <v>5</v>
      </c>
      <c r="B12" s="36"/>
      <c r="C12" s="37" t="s">
        <v>286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30" x14ac:dyDescent="0.25">
      <c r="A13" s="31">
        <v>6</v>
      </c>
      <c r="B13" s="36"/>
      <c r="C13" s="37" t="s">
        <v>287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105" x14ac:dyDescent="0.25">
      <c r="A14" s="31">
        <v>7</v>
      </c>
      <c r="B14" s="36"/>
      <c r="C14" s="37" t="s">
        <v>288</v>
      </c>
      <c r="D14" s="4"/>
      <c r="E14" s="4"/>
      <c r="F14" s="4"/>
      <c r="G14" s="5" t="e">
        <f t="shared" ref="G14" si="12">F14/E14</f>
        <v>#DIV/0!</v>
      </c>
      <c r="H14" s="4"/>
      <c r="I14" s="4"/>
      <c r="J14" s="5" t="e">
        <f t="shared" ref="J14" si="13">I14/H14</f>
        <v>#DIV/0!</v>
      </c>
      <c r="K14" s="4"/>
      <c r="L14" s="4"/>
      <c r="M14" s="5" t="e">
        <f t="shared" ref="M14" si="14">L14/K14</f>
        <v>#DIV/0!</v>
      </c>
      <c r="N14" s="4"/>
      <c r="O14" s="4"/>
      <c r="P14" s="5" t="e">
        <f t="shared" ref="P14" si="15">O14/N14</f>
        <v>#DIV/0!</v>
      </c>
      <c r="Q14" s="4"/>
      <c r="R14" s="4"/>
      <c r="S14" s="5" t="e">
        <f t="shared" ref="S14" si="16">R14/Q14</f>
        <v>#DIV/0!</v>
      </c>
      <c r="T14" s="4"/>
      <c r="U14" s="4"/>
      <c r="V14" s="5" t="e">
        <f t="shared" ref="V14" si="17">U14/T14</f>
        <v>#DIV/0!</v>
      </c>
      <c r="W14" s="4"/>
    </row>
    <row r="15" spans="1:23" ht="120" x14ac:dyDescent="0.25">
      <c r="A15" s="31">
        <v>8</v>
      </c>
      <c r="B15" s="36"/>
      <c r="C15" s="37" t="s">
        <v>289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120" x14ac:dyDescent="0.25">
      <c r="A16" s="31">
        <v>9</v>
      </c>
      <c r="B16" s="36"/>
      <c r="C16" s="37" t="s">
        <v>290</v>
      </c>
      <c r="D16" s="4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7" spans="1:23" ht="105" x14ac:dyDescent="0.25">
      <c r="A17" s="31">
        <v>10</v>
      </c>
      <c r="B17" s="36"/>
      <c r="C17" s="37" t="s">
        <v>291</v>
      </c>
      <c r="D17" s="4"/>
      <c r="E17" s="4"/>
      <c r="F17" s="4"/>
      <c r="G17" s="5" t="e">
        <f t="shared" ref="G17" si="18">F17/E17</f>
        <v>#DIV/0!</v>
      </c>
      <c r="H17" s="4"/>
      <c r="I17" s="4"/>
      <c r="J17" s="5" t="e">
        <f t="shared" ref="J17" si="19">I17/H17</f>
        <v>#DIV/0!</v>
      </c>
      <c r="K17" s="4"/>
      <c r="L17" s="4"/>
      <c r="M17" s="5" t="e">
        <f t="shared" ref="M17" si="20">L17/K17</f>
        <v>#DIV/0!</v>
      </c>
      <c r="N17" s="4"/>
      <c r="O17" s="4"/>
      <c r="P17" s="5" t="e">
        <f t="shared" ref="P17" si="21">O17/N17</f>
        <v>#DIV/0!</v>
      </c>
      <c r="Q17" s="4"/>
      <c r="R17" s="4"/>
      <c r="S17" s="5" t="e">
        <f t="shared" ref="S17" si="22">R17/Q17</f>
        <v>#DIV/0!</v>
      </c>
      <c r="T17" s="4"/>
      <c r="U17" s="4"/>
      <c r="V17" s="5" t="e">
        <f t="shared" ref="V17" si="23">U17/T17</f>
        <v>#DIV/0!</v>
      </c>
      <c r="W17" s="4"/>
    </row>
    <row r="18" spans="1:23" ht="60" x14ac:dyDescent="0.25">
      <c r="A18" s="31">
        <v>11</v>
      </c>
      <c r="B18" s="36"/>
      <c r="C18" s="37" t="s">
        <v>292</v>
      </c>
      <c r="D18" s="4"/>
      <c r="E18" s="4"/>
      <c r="F18" s="4"/>
      <c r="G18" s="5" t="e">
        <f>F18/E18</f>
        <v>#DIV/0!</v>
      </c>
      <c r="H18" s="4"/>
      <c r="I18" s="4"/>
      <c r="J18" s="5" t="e">
        <f>I18/H18</f>
        <v>#DIV/0!</v>
      </c>
      <c r="K18" s="4"/>
      <c r="L18" s="4"/>
      <c r="M18" s="5" t="e">
        <f>L18/K18</f>
        <v>#DIV/0!</v>
      </c>
      <c r="N18" s="4"/>
      <c r="O18" s="4"/>
      <c r="P18" s="5" t="e">
        <f>O18/N18</f>
        <v>#DIV/0!</v>
      </c>
      <c r="Q18" s="4"/>
      <c r="R18" s="4"/>
      <c r="S18" s="5" t="e">
        <f>R18/Q18</f>
        <v>#DIV/0!</v>
      </c>
      <c r="T18" s="4"/>
      <c r="U18" s="4"/>
      <c r="V18" s="5" t="e">
        <f>U18/T18</f>
        <v>#DIV/0!</v>
      </c>
      <c r="W18" s="4"/>
    </row>
    <row r="19" spans="1:23" ht="60" x14ac:dyDescent="0.25">
      <c r="A19" s="31">
        <v>12</v>
      </c>
      <c r="B19" s="36"/>
      <c r="C19" s="37" t="s">
        <v>293</v>
      </c>
      <c r="D19" s="4"/>
      <c r="E19" s="4"/>
      <c r="F19" s="4"/>
      <c r="G19" s="5" t="e">
        <f t="shared" ref="G19" si="24">F19/E19</f>
        <v>#DIV/0!</v>
      </c>
      <c r="H19" s="4"/>
      <c r="I19" s="4"/>
      <c r="J19" s="5" t="e">
        <f t="shared" ref="J19" si="25">I19/H19</f>
        <v>#DIV/0!</v>
      </c>
      <c r="K19" s="4"/>
      <c r="L19" s="4"/>
      <c r="M19" s="5" t="e">
        <f t="shared" ref="M19" si="26">L19/K19</f>
        <v>#DIV/0!</v>
      </c>
      <c r="N19" s="4"/>
      <c r="O19" s="4"/>
      <c r="P19" s="5" t="e">
        <f t="shared" ref="P19" si="27">O19/N19</f>
        <v>#DIV/0!</v>
      </c>
      <c r="Q19" s="4"/>
      <c r="R19" s="4"/>
      <c r="S19" s="5" t="e">
        <f t="shared" ref="S19" si="28">R19/Q19</f>
        <v>#DIV/0!</v>
      </c>
      <c r="T19" s="4"/>
      <c r="U19" s="4"/>
      <c r="V19" s="5" t="e">
        <f t="shared" ref="V19" si="29">U19/T19</f>
        <v>#DIV/0!</v>
      </c>
      <c r="W19" s="4"/>
    </row>
    <row r="20" spans="1:23" ht="60" x14ac:dyDescent="0.25">
      <c r="A20" s="31">
        <v>13</v>
      </c>
      <c r="B20" s="36"/>
      <c r="C20" s="37" t="s">
        <v>294</v>
      </c>
      <c r="D20" s="4"/>
      <c r="E20" s="4"/>
      <c r="F20" s="4"/>
      <c r="G20" s="5" t="e">
        <f>F20/E20</f>
        <v>#DIV/0!</v>
      </c>
      <c r="H20" s="4"/>
      <c r="I20" s="4"/>
      <c r="J20" s="5" t="e">
        <f>I20/H20</f>
        <v>#DIV/0!</v>
      </c>
      <c r="K20" s="4"/>
      <c r="L20" s="4"/>
      <c r="M20" s="5" t="e">
        <f>L20/K20</f>
        <v>#DIV/0!</v>
      </c>
      <c r="N20" s="4"/>
      <c r="O20" s="4"/>
      <c r="P20" s="5" t="e">
        <f>O20/N20</f>
        <v>#DIV/0!</v>
      </c>
      <c r="Q20" s="4"/>
      <c r="R20" s="4"/>
      <c r="S20" s="5" t="e">
        <f>R20/Q20</f>
        <v>#DIV/0!</v>
      </c>
      <c r="T20" s="4"/>
      <c r="U20" s="4"/>
      <c r="V20" s="5" t="e">
        <f>U20/T20</f>
        <v>#DIV/0!</v>
      </c>
      <c r="W20" s="4"/>
    </row>
    <row r="21" spans="1:23" ht="45" x14ac:dyDescent="0.25">
      <c r="A21" s="31">
        <v>14</v>
      </c>
      <c r="B21" s="36"/>
      <c r="C21" s="37" t="s">
        <v>295</v>
      </c>
      <c r="D21" s="4"/>
      <c r="E21" s="4"/>
      <c r="F21" s="4"/>
      <c r="G21" s="5" t="e">
        <f>F21/E21</f>
        <v>#DIV/0!</v>
      </c>
      <c r="H21" s="4"/>
      <c r="I21" s="4"/>
      <c r="J21" s="5" t="e">
        <f>I21/H21</f>
        <v>#DIV/0!</v>
      </c>
      <c r="K21" s="4"/>
      <c r="L21" s="4"/>
      <c r="M21" s="5" t="e">
        <f>L21/K21</f>
        <v>#DIV/0!</v>
      </c>
      <c r="N21" s="4"/>
      <c r="O21" s="4"/>
      <c r="P21" s="5" t="e">
        <f>O21/N21</f>
        <v>#DIV/0!</v>
      </c>
      <c r="Q21" s="4"/>
      <c r="R21" s="4"/>
      <c r="S21" s="5" t="e">
        <f>R21/Q21</f>
        <v>#DIV/0!</v>
      </c>
      <c r="T21" s="4"/>
      <c r="U21" s="4"/>
      <c r="V21" s="5" t="e">
        <f>U21/T21</f>
        <v>#DIV/0!</v>
      </c>
      <c r="W21" s="4"/>
    </row>
    <row r="22" spans="1:23" ht="45" x14ac:dyDescent="0.25">
      <c r="A22" s="31">
        <v>15</v>
      </c>
      <c r="B22" s="36"/>
      <c r="C22" s="37" t="s">
        <v>296</v>
      </c>
      <c r="D22" s="4"/>
      <c r="E22" s="4"/>
      <c r="F22" s="4"/>
      <c r="G22" s="5" t="e">
        <f t="shared" ref="G22" si="30">F22/E22</f>
        <v>#DIV/0!</v>
      </c>
      <c r="H22" s="4"/>
      <c r="I22" s="4"/>
      <c r="J22" s="5" t="e">
        <f t="shared" ref="J22" si="31">I22/H22</f>
        <v>#DIV/0!</v>
      </c>
      <c r="K22" s="4"/>
      <c r="L22" s="4"/>
      <c r="M22" s="5" t="e">
        <f t="shared" ref="M22" si="32">L22/K22</f>
        <v>#DIV/0!</v>
      </c>
      <c r="N22" s="4"/>
      <c r="O22" s="4"/>
      <c r="P22" s="5" t="e">
        <f t="shared" ref="P22" si="33">O22/N22</f>
        <v>#DIV/0!</v>
      </c>
      <c r="Q22" s="4"/>
      <c r="R22" s="4"/>
      <c r="S22" s="5" t="e">
        <f t="shared" ref="S22" si="34">R22/Q22</f>
        <v>#DIV/0!</v>
      </c>
      <c r="T22" s="4"/>
      <c r="U22" s="4"/>
      <c r="V22" s="5" t="e">
        <f t="shared" ref="V22" si="35">U22/T22</f>
        <v>#DIV/0!</v>
      </c>
      <c r="W22" s="4"/>
    </row>
    <row r="23" spans="1:23" ht="45" x14ac:dyDescent="0.25">
      <c r="A23" s="31">
        <v>16</v>
      </c>
      <c r="B23" s="36"/>
      <c r="C23" s="37" t="s">
        <v>297</v>
      </c>
      <c r="D23" s="4"/>
      <c r="E23" s="4"/>
      <c r="F23" s="4"/>
      <c r="G23" s="5" t="e">
        <f>F23/E23</f>
        <v>#DIV/0!</v>
      </c>
      <c r="H23" s="4"/>
      <c r="I23" s="4"/>
      <c r="J23" s="5" t="e">
        <f>I23/H23</f>
        <v>#DIV/0!</v>
      </c>
      <c r="K23" s="4"/>
      <c r="L23" s="4"/>
      <c r="M23" s="5" t="e">
        <f>L23/K23</f>
        <v>#DIV/0!</v>
      </c>
      <c r="N23" s="4"/>
      <c r="O23" s="4"/>
      <c r="P23" s="5" t="e">
        <f>O23/N23</f>
        <v>#DIV/0!</v>
      </c>
      <c r="Q23" s="4"/>
      <c r="R23" s="4"/>
      <c r="S23" s="5" t="e">
        <f>R23/Q23</f>
        <v>#DIV/0!</v>
      </c>
      <c r="T23" s="4"/>
      <c r="U23" s="4"/>
      <c r="V23" s="5" t="e">
        <f>U23/T23</f>
        <v>#DIV/0!</v>
      </c>
      <c r="W23" s="4"/>
    </row>
    <row r="24" spans="1:23" ht="45" x14ac:dyDescent="0.25">
      <c r="A24" s="31">
        <v>17</v>
      </c>
      <c r="B24" s="36"/>
      <c r="C24" s="37" t="s">
        <v>298</v>
      </c>
      <c r="D24" s="4"/>
      <c r="E24" s="4"/>
      <c r="F24" s="4"/>
      <c r="G24" s="5" t="e">
        <f t="shared" ref="G24" si="36">F24/E24</f>
        <v>#DIV/0!</v>
      </c>
      <c r="H24" s="4"/>
      <c r="I24" s="4"/>
      <c r="J24" s="5" t="e">
        <f t="shared" ref="J24" si="37">I24/H24</f>
        <v>#DIV/0!</v>
      </c>
      <c r="K24" s="4"/>
      <c r="L24" s="4"/>
      <c r="M24" s="5" t="e">
        <f t="shared" ref="M24" si="38">L24/K24</f>
        <v>#DIV/0!</v>
      </c>
      <c r="N24" s="4"/>
      <c r="O24" s="4"/>
      <c r="P24" s="5" t="e">
        <f t="shared" ref="P24" si="39">O24/N24</f>
        <v>#DIV/0!</v>
      </c>
      <c r="Q24" s="4"/>
      <c r="R24" s="4"/>
      <c r="S24" s="5" t="e">
        <f t="shared" ref="S24" si="40">R24/Q24</f>
        <v>#DIV/0!</v>
      </c>
      <c r="T24" s="4"/>
      <c r="U24" s="4"/>
      <c r="V24" s="5" t="e">
        <f t="shared" ref="V24" si="41">U24/T24</f>
        <v>#DIV/0!</v>
      </c>
      <c r="W24" s="4"/>
    </row>
    <row r="25" spans="1:23" ht="60" x14ac:dyDescent="0.25">
      <c r="A25" s="31">
        <v>18</v>
      </c>
      <c r="B25" s="36"/>
      <c r="C25" s="37" t="s">
        <v>299</v>
      </c>
      <c r="D25" s="4"/>
      <c r="E25" s="4"/>
      <c r="F25" s="4"/>
      <c r="G25" s="5" t="e">
        <f>F25/E25</f>
        <v>#DIV/0!</v>
      </c>
      <c r="H25" s="4"/>
      <c r="I25" s="4"/>
      <c r="J25" s="5" t="e">
        <f>I25/H25</f>
        <v>#DIV/0!</v>
      </c>
      <c r="K25" s="4"/>
      <c r="L25" s="4"/>
      <c r="M25" s="5" t="e">
        <f>L25/K25</f>
        <v>#DIV/0!</v>
      </c>
      <c r="N25" s="4"/>
      <c r="O25" s="4"/>
      <c r="P25" s="5" t="e">
        <f>O25/N25</f>
        <v>#DIV/0!</v>
      </c>
      <c r="Q25" s="4"/>
      <c r="R25" s="4"/>
      <c r="S25" s="5" t="e">
        <f>R25/Q25</f>
        <v>#DIV/0!</v>
      </c>
      <c r="T25" s="4"/>
      <c r="U25" s="4"/>
      <c r="V25" s="5" t="e">
        <f>U25/T25</f>
        <v>#DIV/0!</v>
      </c>
      <c r="W25" s="4"/>
    </row>
    <row r="26" spans="1:23" ht="45" x14ac:dyDescent="0.25">
      <c r="A26" s="31">
        <v>19</v>
      </c>
      <c r="B26" s="36"/>
      <c r="C26" s="37" t="s">
        <v>300</v>
      </c>
      <c r="D26" s="4"/>
      <c r="E26" s="4"/>
      <c r="F26" s="4"/>
      <c r="G26" s="5" t="e">
        <f>F26/E26</f>
        <v>#DIV/0!</v>
      </c>
      <c r="H26" s="4"/>
      <c r="I26" s="4"/>
      <c r="J26" s="5" t="e">
        <f>I26/H26</f>
        <v>#DIV/0!</v>
      </c>
      <c r="K26" s="4"/>
      <c r="L26" s="4"/>
      <c r="M26" s="5" t="e">
        <f>L26/K26</f>
        <v>#DIV/0!</v>
      </c>
      <c r="N26" s="4"/>
      <c r="O26" s="4"/>
      <c r="P26" s="5" t="e">
        <f>O26/N26</f>
        <v>#DIV/0!</v>
      </c>
      <c r="Q26" s="4"/>
      <c r="R26" s="4"/>
      <c r="S26" s="5" t="e">
        <f>R26/Q26</f>
        <v>#DIV/0!</v>
      </c>
      <c r="T26" s="4"/>
      <c r="U26" s="4"/>
      <c r="V26" s="5" t="e">
        <f>U26/T26</f>
        <v>#DIV/0!</v>
      </c>
      <c r="W26" s="4"/>
    </row>
    <row r="28" spans="1:23" x14ac:dyDescent="0.25">
      <c r="S28" s="28" t="s">
        <v>464</v>
      </c>
    </row>
    <row r="31" spans="1:23" x14ac:dyDescent="0.25">
      <c r="S31" s="28" t="s">
        <v>466</v>
      </c>
    </row>
    <row r="32" spans="1:23" x14ac:dyDescent="0.25">
      <c r="S32" s="28" t="s">
        <v>465</v>
      </c>
    </row>
  </sheetData>
  <autoFilter ref="A2:W26" xr:uid="{00000000-0009-0000-0000-00000B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05" right="0.669291338582677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W16"/>
  <sheetViews>
    <sheetView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AVERAGE(#REF!,#REF!,G7,#REF!,#REF!,#REF!,#REF!,#REF!,#REF!,#REF!,#REF!,#REF!,#REF!,#REF!,#REF!,#REF!,#REF!,#REF!)</f>
        <v>#REF!</v>
      </c>
      <c r="H6" s="4"/>
      <c r="I6" s="4"/>
      <c r="J6" s="5" t="e">
        <f>AVERAGE(#REF!,#REF!,J7,#REF!,#REF!,#REF!,#REF!,#REF!,#REF!,#REF!,#REF!,#REF!,#REF!,#REF!,#REF!,#REF!,#REF!,#REF!)</f>
        <v>#REF!</v>
      </c>
      <c r="K6" s="4"/>
      <c r="L6" s="4"/>
      <c r="M6" s="5" t="e">
        <f>AVERAGE(#REF!,#REF!,M7,#REF!,#REF!,#REF!,#REF!,#REF!,#REF!,#REF!,#REF!,#REF!,#REF!,#REF!,#REF!,#REF!,#REF!,#REF!)</f>
        <v>#REF!</v>
      </c>
      <c r="N6" s="4"/>
      <c r="O6" s="4"/>
      <c r="P6" s="5" t="e">
        <f>AVERAGE(#REF!,#REF!,P7,#REF!,#REF!,#REF!,#REF!,#REF!,#REF!,#REF!,#REF!,#REF!,#REF!,#REF!,#REF!,#REF!,#REF!,#REF!)</f>
        <v>#REF!</v>
      </c>
      <c r="Q6" s="4"/>
      <c r="R6" s="4"/>
      <c r="S6" s="5" t="e">
        <f>AVERAGE(#REF!,#REF!,S7,#REF!,#REF!,#REF!,#REF!,#REF!,#REF!,#REF!,#REF!,#REF!,#REF!,#REF!,#REF!,#REF!,#REF!,#REF!)</f>
        <v>#REF!</v>
      </c>
      <c r="T6" s="4"/>
      <c r="U6" s="4"/>
      <c r="V6" s="5" t="e">
        <f>AVERAGE(#REF!,#REF!,V7,#REF!,#REF!,#REF!,#REF!,#REF!,#REF!,#REF!,#REF!,#REF!,#REF!,#REF!,#REF!,#REF!,#REF!,#REF!)</f>
        <v>#REF!</v>
      </c>
      <c r="W6" s="4"/>
    </row>
    <row r="7" spans="1:23" x14ac:dyDescent="0.25">
      <c r="A7" s="33"/>
      <c r="B7" s="6" t="s">
        <v>19</v>
      </c>
      <c r="C7" s="8" t="s">
        <v>34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30" x14ac:dyDescent="0.25">
      <c r="A8" s="31">
        <v>1</v>
      </c>
      <c r="B8" s="10"/>
      <c r="C8" s="11" t="s">
        <v>405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10"/>
      <c r="C9" s="11" t="s">
        <v>406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45" x14ac:dyDescent="0.25">
      <c r="A10" s="31">
        <v>3</v>
      </c>
      <c r="B10" s="10"/>
      <c r="C10" s="11" t="s">
        <v>407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0C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9" right="0.3937007874015748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W16"/>
  <sheetViews>
    <sheetView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AVERAGE(#REF!,#REF!,#REF!,G7,#REF!,#REF!,#REF!,#REF!,#REF!,#REF!,#REF!,#REF!,#REF!,#REF!,#REF!,#REF!,#REF!,#REF!)</f>
        <v>#REF!</v>
      </c>
      <c r="H6" s="4"/>
      <c r="I6" s="4"/>
      <c r="J6" s="5" t="e">
        <f>AVERAGE(#REF!,#REF!,#REF!,J7,#REF!,#REF!,#REF!,#REF!,#REF!,#REF!,#REF!,#REF!,#REF!,#REF!,#REF!,#REF!,#REF!,#REF!)</f>
        <v>#REF!</v>
      </c>
      <c r="K6" s="4"/>
      <c r="L6" s="4"/>
      <c r="M6" s="5" t="e">
        <f>AVERAGE(#REF!,#REF!,#REF!,M7,#REF!,#REF!,#REF!,#REF!,#REF!,#REF!,#REF!,#REF!,#REF!,#REF!,#REF!,#REF!,#REF!,#REF!)</f>
        <v>#REF!</v>
      </c>
      <c r="N6" s="4"/>
      <c r="O6" s="4"/>
      <c r="P6" s="5" t="e">
        <f>AVERAGE(#REF!,#REF!,#REF!,P7,#REF!,#REF!,#REF!,#REF!,#REF!,#REF!,#REF!,#REF!,#REF!,#REF!,#REF!,#REF!,#REF!,#REF!)</f>
        <v>#REF!</v>
      </c>
      <c r="Q6" s="4"/>
      <c r="R6" s="4"/>
      <c r="S6" s="5" t="e">
        <f>AVERAGE(#REF!,#REF!,#REF!,S7,#REF!,#REF!,#REF!,#REF!,#REF!,#REF!,#REF!,#REF!,#REF!,#REF!,#REF!,#REF!,#REF!,#REF!)</f>
        <v>#REF!</v>
      </c>
      <c r="T6" s="4"/>
      <c r="U6" s="4"/>
      <c r="V6" s="5" t="e">
        <f>AVERAGE(#REF!,#REF!,#REF!,V7,#REF!,#REF!,#REF!,#REF!,#REF!,#REF!,#REF!,#REF!,#REF!,#REF!,#REF!,#REF!,#REF!,#REF!)</f>
        <v>#REF!</v>
      </c>
      <c r="W6" s="4"/>
    </row>
    <row r="7" spans="1:23" x14ac:dyDescent="0.25">
      <c r="A7" s="33"/>
      <c r="B7" s="6" t="s">
        <v>25</v>
      </c>
      <c r="C7" s="8" t="s">
        <v>35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30" x14ac:dyDescent="0.25">
      <c r="A8" s="31">
        <v>1</v>
      </c>
      <c r="B8" s="10"/>
      <c r="C8" s="11" t="s">
        <v>459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30" x14ac:dyDescent="0.25">
      <c r="A9" s="31">
        <v>2</v>
      </c>
      <c r="B9" s="10"/>
      <c r="C9" s="11" t="s">
        <v>460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x14ac:dyDescent="0.25">
      <c r="A10" s="31">
        <v>3</v>
      </c>
      <c r="B10" s="10"/>
      <c r="C10" s="11" t="s">
        <v>461</v>
      </c>
      <c r="D10" s="4"/>
      <c r="E10" s="4"/>
      <c r="F10" s="4"/>
      <c r="G10" s="5" t="e">
        <f t="shared" ref="G10" si="6">F10/E10</f>
        <v>#DIV/0!</v>
      </c>
      <c r="H10" s="4"/>
      <c r="I10" s="4"/>
      <c r="J10" s="5" t="e">
        <f t="shared" ref="J10" si="7">I10/H10</f>
        <v>#DIV/0!</v>
      </c>
      <c r="K10" s="4"/>
      <c r="L10" s="4"/>
      <c r="M10" s="5" t="e">
        <f t="shared" ref="M10" si="8">L10/K10</f>
        <v>#DIV/0!</v>
      </c>
      <c r="N10" s="4"/>
      <c r="O10" s="4"/>
      <c r="P10" s="5" t="e">
        <f t="shared" ref="P10" si="9">O10/N10</f>
        <v>#DIV/0!</v>
      </c>
      <c r="Q10" s="4"/>
      <c r="R10" s="4"/>
      <c r="S10" s="5" t="e">
        <f t="shared" ref="S10" si="10">R10/Q10</f>
        <v>#DIV/0!</v>
      </c>
      <c r="T10" s="4"/>
      <c r="U10" s="4"/>
      <c r="V10" s="5" t="e">
        <f t="shared" ref="V10" si="11"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0D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8" right="0.36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W38"/>
  <sheetViews>
    <sheetView topLeftCell="A30" zoomScale="90" zoomScaleNormal="90" workbookViewId="0">
      <selection activeCell="S34" sqref="S34:S38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AVERAGE(#REF!,#REF!,#REF!,#REF!,G7,#REF!,#REF!,#REF!,#REF!,#REF!,#REF!,#REF!,#REF!,#REF!,#REF!,#REF!,#REF!,#REF!)</f>
        <v>#REF!</v>
      </c>
      <c r="H6" s="4"/>
      <c r="I6" s="4"/>
      <c r="J6" s="5" t="e">
        <f>AVERAGE(#REF!,#REF!,#REF!,#REF!,J7,#REF!,#REF!,#REF!,#REF!,#REF!,#REF!,#REF!,#REF!,#REF!,#REF!,#REF!,#REF!,#REF!)</f>
        <v>#REF!</v>
      </c>
      <c r="K6" s="4"/>
      <c r="L6" s="4"/>
      <c r="M6" s="5" t="e">
        <f>AVERAGE(#REF!,#REF!,#REF!,#REF!,M7,#REF!,#REF!,#REF!,#REF!,#REF!,#REF!,#REF!,#REF!,#REF!,#REF!,#REF!,#REF!,#REF!)</f>
        <v>#REF!</v>
      </c>
      <c r="N6" s="4"/>
      <c r="O6" s="4"/>
      <c r="P6" s="5" t="e">
        <f>AVERAGE(#REF!,#REF!,#REF!,#REF!,P7,#REF!,#REF!,#REF!,#REF!,#REF!,#REF!,#REF!,#REF!,#REF!,#REF!,#REF!,#REF!,#REF!)</f>
        <v>#REF!</v>
      </c>
      <c r="Q6" s="4"/>
      <c r="R6" s="4"/>
      <c r="S6" s="5" t="e">
        <f>AVERAGE(#REF!,#REF!,#REF!,#REF!,S7,#REF!,#REF!,#REF!,#REF!,#REF!,#REF!,#REF!,#REF!,#REF!,#REF!,#REF!,#REF!,#REF!)</f>
        <v>#REF!</v>
      </c>
      <c r="T6" s="4"/>
      <c r="U6" s="4"/>
      <c r="V6" s="5" t="e">
        <f>AVERAGE(#REF!,#REF!,#REF!,#REF!,V7,#REF!,#REF!,#REF!,#REF!,#REF!,#REF!,#REF!,#REF!,#REF!,#REF!,#REF!,#REF!,#REF!)</f>
        <v>#REF!</v>
      </c>
      <c r="W6" s="4"/>
    </row>
    <row r="7" spans="1:23" x14ac:dyDescent="0.25">
      <c r="A7" s="33"/>
      <c r="B7" s="6" t="s">
        <v>27</v>
      </c>
      <c r="C7" s="8" t="s">
        <v>36</v>
      </c>
      <c r="D7" s="4"/>
      <c r="E7" s="4"/>
      <c r="F7" s="4"/>
      <c r="G7" s="5" t="e">
        <f>AVERAGE(#REF!,G8)</f>
        <v>#REF!</v>
      </c>
      <c r="H7" s="4"/>
      <c r="I7" s="4"/>
      <c r="J7" s="5" t="e">
        <f>AVERAGE(#REF!,J8)</f>
        <v>#REF!</v>
      </c>
      <c r="K7" s="4"/>
      <c r="L7" s="4"/>
      <c r="M7" s="5" t="e">
        <f>AVERAGE(#REF!,M8)</f>
        <v>#REF!</v>
      </c>
      <c r="N7" s="4"/>
      <c r="O7" s="4"/>
      <c r="P7" s="5" t="e">
        <f>AVERAGE(#REF!,P8)</f>
        <v>#REF!</v>
      </c>
      <c r="Q7" s="4"/>
      <c r="R7" s="4"/>
      <c r="S7" s="5" t="e">
        <f>AVERAGE(#REF!,S8)</f>
        <v>#REF!</v>
      </c>
      <c r="T7" s="4"/>
      <c r="U7" s="4"/>
      <c r="V7" s="5" t="e">
        <f>AVERAGE(#REF!,V8)</f>
        <v>#REF!</v>
      </c>
      <c r="W7" s="4"/>
    </row>
    <row r="8" spans="1:23" ht="30" x14ac:dyDescent="0.25">
      <c r="A8" s="33"/>
      <c r="B8" s="6" t="s">
        <v>37</v>
      </c>
      <c r="C8" s="8" t="s">
        <v>38</v>
      </c>
      <c r="D8" s="4"/>
      <c r="E8" s="4"/>
      <c r="F8" s="4"/>
      <c r="G8" s="5" t="e">
        <f>AVERAGE(G9:G32)</f>
        <v>#DIV/0!</v>
      </c>
      <c r="H8" s="4"/>
      <c r="I8" s="4"/>
      <c r="J8" s="5" t="e">
        <f>AVERAGE(J9:J32)</f>
        <v>#DIV/0!</v>
      </c>
      <c r="K8" s="4"/>
      <c r="L8" s="4"/>
      <c r="M8" s="5" t="e">
        <f>AVERAGE(M9:M32)</f>
        <v>#DIV/0!</v>
      </c>
      <c r="N8" s="4"/>
      <c r="O8" s="4"/>
      <c r="P8" s="5" t="e">
        <f>AVERAGE(P9:P32)</f>
        <v>#DIV/0!</v>
      </c>
      <c r="Q8" s="4"/>
      <c r="R8" s="4"/>
      <c r="S8" s="5" t="e">
        <f>AVERAGE(S9:S32)</f>
        <v>#DIV/0!</v>
      </c>
      <c r="T8" s="4"/>
      <c r="U8" s="4"/>
      <c r="V8" s="5" t="e">
        <f>AVERAGE(V9:V32)</f>
        <v>#DIV/0!</v>
      </c>
      <c r="W8" s="4"/>
    </row>
    <row r="9" spans="1:23" x14ac:dyDescent="0.25">
      <c r="A9" s="31">
        <v>1</v>
      </c>
      <c r="B9" s="10"/>
      <c r="C9" s="11" t="s">
        <v>462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45" x14ac:dyDescent="0.25">
      <c r="A10" s="31">
        <v>2</v>
      </c>
      <c r="B10" s="10"/>
      <c r="C10" s="11" t="s">
        <v>189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45" x14ac:dyDescent="0.25">
      <c r="A11" s="31">
        <v>3</v>
      </c>
      <c r="B11" s="10"/>
      <c r="C11" s="11" t="s">
        <v>190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30" x14ac:dyDescent="0.25">
      <c r="A12" s="31">
        <v>4</v>
      </c>
      <c r="B12" s="10"/>
      <c r="C12" s="11" t="s">
        <v>191</v>
      </c>
      <c r="D12" s="4"/>
      <c r="E12" s="4"/>
      <c r="F12" s="4"/>
      <c r="G12" s="5" t="e">
        <f t="shared" ref="G12" si="6">F12/E12</f>
        <v>#DIV/0!</v>
      </c>
      <c r="H12" s="4"/>
      <c r="I12" s="4"/>
      <c r="J12" s="5" t="e">
        <f t="shared" ref="J12" si="7">I12/H12</f>
        <v>#DIV/0!</v>
      </c>
      <c r="K12" s="4"/>
      <c r="L12" s="4"/>
      <c r="M12" s="5" t="e">
        <f t="shared" ref="M12" si="8">L12/K12</f>
        <v>#DIV/0!</v>
      </c>
      <c r="N12" s="4"/>
      <c r="O12" s="4"/>
      <c r="P12" s="5" t="e">
        <f t="shared" ref="P12" si="9">O12/N12</f>
        <v>#DIV/0!</v>
      </c>
      <c r="Q12" s="4"/>
      <c r="R12" s="4"/>
      <c r="S12" s="5" t="e">
        <f t="shared" ref="S12" si="10">R12/Q12</f>
        <v>#DIV/0!</v>
      </c>
      <c r="T12" s="4"/>
      <c r="U12" s="4"/>
      <c r="V12" s="5" t="e">
        <f t="shared" ref="V12" si="11">U12/T12</f>
        <v>#DIV/0!</v>
      </c>
      <c r="W12" s="4"/>
    </row>
    <row r="13" spans="1:23" ht="30" x14ac:dyDescent="0.25">
      <c r="A13" s="31">
        <v>5</v>
      </c>
      <c r="B13" s="10"/>
      <c r="C13" s="11" t="s">
        <v>192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30" x14ac:dyDescent="0.25">
      <c r="A14" s="31">
        <v>6</v>
      </c>
      <c r="B14" s="10"/>
      <c r="C14" s="11" t="s">
        <v>193</v>
      </c>
      <c r="D14" s="4"/>
      <c r="E14" s="4"/>
      <c r="F14" s="4"/>
      <c r="G14" s="5" t="e">
        <f t="shared" ref="G14" si="12">F14/E14</f>
        <v>#DIV/0!</v>
      </c>
      <c r="H14" s="4"/>
      <c r="I14" s="4"/>
      <c r="J14" s="5" t="e">
        <f t="shared" ref="J14" si="13">I14/H14</f>
        <v>#DIV/0!</v>
      </c>
      <c r="K14" s="4"/>
      <c r="L14" s="4"/>
      <c r="M14" s="5" t="e">
        <f t="shared" ref="M14" si="14">L14/K14</f>
        <v>#DIV/0!</v>
      </c>
      <c r="N14" s="4"/>
      <c r="O14" s="4"/>
      <c r="P14" s="5" t="e">
        <f t="shared" ref="P14" si="15">O14/N14</f>
        <v>#DIV/0!</v>
      </c>
      <c r="Q14" s="4"/>
      <c r="R14" s="4"/>
      <c r="S14" s="5" t="e">
        <f t="shared" ref="S14" si="16">R14/Q14</f>
        <v>#DIV/0!</v>
      </c>
      <c r="T14" s="4"/>
      <c r="U14" s="4"/>
      <c r="V14" s="5" t="e">
        <f t="shared" ref="V14" si="17">U14/T14</f>
        <v>#DIV/0!</v>
      </c>
      <c r="W14" s="4"/>
    </row>
    <row r="15" spans="1:23" ht="135" x14ac:dyDescent="0.25">
      <c r="A15" s="31">
        <v>7</v>
      </c>
      <c r="B15" s="10"/>
      <c r="C15" s="11" t="s">
        <v>194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75" x14ac:dyDescent="0.25">
      <c r="A16" s="31">
        <v>8</v>
      </c>
      <c r="B16" s="10"/>
      <c r="C16" s="11" t="s">
        <v>195</v>
      </c>
      <c r="D16" s="4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7" spans="1:23" ht="45" x14ac:dyDescent="0.25">
      <c r="A17" s="31">
        <v>9</v>
      </c>
      <c r="B17" s="10"/>
      <c r="C17" s="11" t="s">
        <v>196</v>
      </c>
      <c r="D17" s="4"/>
      <c r="E17" s="4"/>
      <c r="F17" s="4"/>
      <c r="G17" s="5" t="e">
        <f t="shared" ref="G17" si="18">F17/E17</f>
        <v>#DIV/0!</v>
      </c>
      <c r="H17" s="4"/>
      <c r="I17" s="4"/>
      <c r="J17" s="5" t="e">
        <f t="shared" ref="J17" si="19">I17/H17</f>
        <v>#DIV/0!</v>
      </c>
      <c r="K17" s="4"/>
      <c r="L17" s="4"/>
      <c r="M17" s="5" t="e">
        <f t="shared" ref="M17" si="20">L17/K17</f>
        <v>#DIV/0!</v>
      </c>
      <c r="N17" s="4"/>
      <c r="O17" s="4"/>
      <c r="P17" s="5" t="e">
        <f t="shared" ref="P17" si="21">O17/N17</f>
        <v>#DIV/0!</v>
      </c>
      <c r="Q17" s="4"/>
      <c r="R17" s="4"/>
      <c r="S17" s="5" t="e">
        <f t="shared" ref="S17" si="22">R17/Q17</f>
        <v>#DIV/0!</v>
      </c>
      <c r="T17" s="4"/>
      <c r="U17" s="4"/>
      <c r="V17" s="5" t="e">
        <f t="shared" ref="V17" si="23">U17/T17</f>
        <v>#DIV/0!</v>
      </c>
      <c r="W17" s="4"/>
    </row>
    <row r="18" spans="1:23" ht="45" x14ac:dyDescent="0.25">
      <c r="A18" s="31">
        <v>10</v>
      </c>
      <c r="B18" s="10"/>
      <c r="C18" s="11" t="s">
        <v>197</v>
      </c>
      <c r="D18" s="4"/>
      <c r="E18" s="4"/>
      <c r="F18" s="4"/>
      <c r="G18" s="5" t="e">
        <f>F18/E18</f>
        <v>#DIV/0!</v>
      </c>
      <c r="H18" s="4"/>
      <c r="I18" s="4"/>
      <c r="J18" s="5" t="e">
        <f>I18/H18</f>
        <v>#DIV/0!</v>
      </c>
      <c r="K18" s="4"/>
      <c r="L18" s="4"/>
      <c r="M18" s="5" t="e">
        <f>L18/K18</f>
        <v>#DIV/0!</v>
      </c>
      <c r="N18" s="4"/>
      <c r="O18" s="4"/>
      <c r="P18" s="5" t="e">
        <f>O18/N18</f>
        <v>#DIV/0!</v>
      </c>
      <c r="Q18" s="4"/>
      <c r="R18" s="4"/>
      <c r="S18" s="5" t="e">
        <f>R18/Q18</f>
        <v>#DIV/0!</v>
      </c>
      <c r="T18" s="4"/>
      <c r="U18" s="4"/>
      <c r="V18" s="5" t="e">
        <f>U18/T18</f>
        <v>#DIV/0!</v>
      </c>
      <c r="W18" s="4"/>
    </row>
    <row r="19" spans="1:23" ht="45" x14ac:dyDescent="0.25">
      <c r="A19" s="31">
        <v>11</v>
      </c>
      <c r="B19" s="10"/>
      <c r="C19" s="11" t="s">
        <v>198</v>
      </c>
      <c r="D19" s="4"/>
      <c r="E19" s="4"/>
      <c r="F19" s="4"/>
      <c r="G19" s="5" t="e">
        <f t="shared" ref="G19" si="24">F19/E19</f>
        <v>#DIV/0!</v>
      </c>
      <c r="H19" s="4"/>
      <c r="I19" s="4"/>
      <c r="J19" s="5" t="e">
        <f t="shared" ref="J19" si="25">I19/H19</f>
        <v>#DIV/0!</v>
      </c>
      <c r="K19" s="4"/>
      <c r="L19" s="4"/>
      <c r="M19" s="5" t="e">
        <f t="shared" ref="M19" si="26">L19/K19</f>
        <v>#DIV/0!</v>
      </c>
      <c r="N19" s="4"/>
      <c r="O19" s="4"/>
      <c r="P19" s="5" t="e">
        <f t="shared" ref="P19" si="27">O19/N19</f>
        <v>#DIV/0!</v>
      </c>
      <c r="Q19" s="4"/>
      <c r="R19" s="4"/>
      <c r="S19" s="5" t="e">
        <f t="shared" ref="S19" si="28">R19/Q19</f>
        <v>#DIV/0!</v>
      </c>
      <c r="T19" s="4"/>
      <c r="U19" s="4"/>
      <c r="V19" s="5" t="e">
        <f t="shared" ref="V19" si="29">U19/T19</f>
        <v>#DIV/0!</v>
      </c>
      <c r="W19" s="4"/>
    </row>
    <row r="20" spans="1:23" x14ac:dyDescent="0.25">
      <c r="A20" s="31">
        <v>12</v>
      </c>
      <c r="B20" s="10"/>
      <c r="C20" s="11" t="s">
        <v>199</v>
      </c>
      <c r="D20" s="4"/>
      <c r="E20" s="4"/>
      <c r="F20" s="4"/>
      <c r="G20" s="5" t="e">
        <f>F20/E20</f>
        <v>#DIV/0!</v>
      </c>
      <c r="H20" s="4"/>
      <c r="I20" s="4"/>
      <c r="J20" s="5" t="e">
        <f>I20/H20</f>
        <v>#DIV/0!</v>
      </c>
      <c r="K20" s="4"/>
      <c r="L20" s="4"/>
      <c r="M20" s="5" t="e">
        <f>L20/K20</f>
        <v>#DIV/0!</v>
      </c>
      <c r="N20" s="4"/>
      <c r="O20" s="4"/>
      <c r="P20" s="5" t="e">
        <f>O20/N20</f>
        <v>#DIV/0!</v>
      </c>
      <c r="Q20" s="4"/>
      <c r="R20" s="4"/>
      <c r="S20" s="5" t="e">
        <f>R20/Q20</f>
        <v>#DIV/0!</v>
      </c>
      <c r="T20" s="4"/>
      <c r="U20" s="4"/>
      <c r="V20" s="5" t="e">
        <f>U20/T20</f>
        <v>#DIV/0!</v>
      </c>
      <c r="W20" s="4"/>
    </row>
    <row r="21" spans="1:23" ht="45" x14ac:dyDescent="0.25">
      <c r="A21" s="31">
        <v>13</v>
      </c>
      <c r="B21" s="10"/>
      <c r="C21" s="11" t="s">
        <v>200</v>
      </c>
      <c r="D21" s="4"/>
      <c r="E21" s="4"/>
      <c r="F21" s="4"/>
      <c r="G21" s="5" t="e">
        <f>F21/E21</f>
        <v>#DIV/0!</v>
      </c>
      <c r="H21" s="4"/>
      <c r="I21" s="4"/>
      <c r="J21" s="5" t="e">
        <f>I21/H21</f>
        <v>#DIV/0!</v>
      </c>
      <c r="K21" s="4"/>
      <c r="L21" s="4"/>
      <c r="M21" s="5" t="e">
        <f>L21/K21</f>
        <v>#DIV/0!</v>
      </c>
      <c r="N21" s="4"/>
      <c r="O21" s="4"/>
      <c r="P21" s="5" t="e">
        <f>O21/N21</f>
        <v>#DIV/0!</v>
      </c>
      <c r="Q21" s="4"/>
      <c r="R21" s="4"/>
      <c r="S21" s="5" t="e">
        <f>R21/Q21</f>
        <v>#DIV/0!</v>
      </c>
      <c r="T21" s="4"/>
      <c r="U21" s="4"/>
      <c r="V21" s="5" t="e">
        <f>U21/T21</f>
        <v>#DIV/0!</v>
      </c>
      <c r="W21" s="4"/>
    </row>
    <row r="22" spans="1:23" ht="30" x14ac:dyDescent="0.25">
      <c r="A22" s="31">
        <v>14</v>
      </c>
      <c r="B22" s="10"/>
      <c r="C22" s="11" t="s">
        <v>201</v>
      </c>
      <c r="D22" s="4"/>
      <c r="E22" s="4"/>
      <c r="F22" s="4"/>
      <c r="G22" s="5" t="e">
        <f t="shared" ref="G22" si="30">F22/E22</f>
        <v>#DIV/0!</v>
      </c>
      <c r="H22" s="4"/>
      <c r="I22" s="4"/>
      <c r="J22" s="5" t="e">
        <f t="shared" ref="J22" si="31">I22/H22</f>
        <v>#DIV/0!</v>
      </c>
      <c r="K22" s="4"/>
      <c r="L22" s="4"/>
      <c r="M22" s="5" t="e">
        <f t="shared" ref="M22" si="32">L22/K22</f>
        <v>#DIV/0!</v>
      </c>
      <c r="N22" s="4"/>
      <c r="O22" s="4"/>
      <c r="P22" s="5" t="e">
        <f t="shared" ref="P22" si="33">O22/N22</f>
        <v>#DIV/0!</v>
      </c>
      <c r="Q22" s="4"/>
      <c r="R22" s="4"/>
      <c r="S22" s="5" t="e">
        <f t="shared" ref="S22" si="34">R22/Q22</f>
        <v>#DIV/0!</v>
      </c>
      <c r="T22" s="4"/>
      <c r="U22" s="4"/>
      <c r="V22" s="5" t="e">
        <f t="shared" ref="V22" si="35">U22/T22</f>
        <v>#DIV/0!</v>
      </c>
      <c r="W22" s="4"/>
    </row>
    <row r="23" spans="1:23" ht="30" x14ac:dyDescent="0.25">
      <c r="A23" s="31">
        <v>15</v>
      </c>
      <c r="B23" s="10"/>
      <c r="C23" s="11" t="s">
        <v>202</v>
      </c>
      <c r="D23" s="4"/>
      <c r="E23" s="4"/>
      <c r="F23" s="4"/>
      <c r="G23" s="5" t="e">
        <f>F23/E23</f>
        <v>#DIV/0!</v>
      </c>
      <c r="H23" s="4"/>
      <c r="I23" s="4"/>
      <c r="J23" s="5" t="e">
        <f>I23/H23</f>
        <v>#DIV/0!</v>
      </c>
      <c r="K23" s="4"/>
      <c r="L23" s="4"/>
      <c r="M23" s="5" t="e">
        <f>L23/K23</f>
        <v>#DIV/0!</v>
      </c>
      <c r="N23" s="4"/>
      <c r="O23" s="4"/>
      <c r="P23" s="5" t="e">
        <f>O23/N23</f>
        <v>#DIV/0!</v>
      </c>
      <c r="Q23" s="4"/>
      <c r="R23" s="4"/>
      <c r="S23" s="5" t="e">
        <f>R23/Q23</f>
        <v>#DIV/0!</v>
      </c>
      <c r="T23" s="4"/>
      <c r="U23" s="4"/>
      <c r="V23" s="5" t="e">
        <f>U23/T23</f>
        <v>#DIV/0!</v>
      </c>
      <c r="W23" s="4"/>
    </row>
    <row r="24" spans="1:23" ht="45" x14ac:dyDescent="0.25">
      <c r="A24" s="31">
        <v>16</v>
      </c>
      <c r="B24" s="10"/>
      <c r="C24" s="11" t="s">
        <v>203</v>
      </c>
      <c r="D24" s="4"/>
      <c r="E24" s="4"/>
      <c r="F24" s="4"/>
      <c r="G24" s="5" t="e">
        <f t="shared" ref="G24" si="36">F24/E24</f>
        <v>#DIV/0!</v>
      </c>
      <c r="H24" s="4"/>
      <c r="I24" s="4"/>
      <c r="J24" s="5" t="e">
        <f t="shared" ref="J24" si="37">I24/H24</f>
        <v>#DIV/0!</v>
      </c>
      <c r="K24" s="4"/>
      <c r="L24" s="4"/>
      <c r="M24" s="5" t="e">
        <f t="shared" ref="M24" si="38">L24/K24</f>
        <v>#DIV/0!</v>
      </c>
      <c r="N24" s="4"/>
      <c r="O24" s="4"/>
      <c r="P24" s="5" t="e">
        <f t="shared" ref="P24" si="39">O24/N24</f>
        <v>#DIV/0!</v>
      </c>
      <c r="Q24" s="4"/>
      <c r="R24" s="4"/>
      <c r="S24" s="5" t="e">
        <f t="shared" ref="S24" si="40">R24/Q24</f>
        <v>#DIV/0!</v>
      </c>
      <c r="T24" s="4"/>
      <c r="U24" s="4"/>
      <c r="V24" s="5" t="e">
        <f t="shared" ref="V24" si="41">U24/T24</f>
        <v>#DIV/0!</v>
      </c>
      <c r="W24" s="4"/>
    </row>
    <row r="25" spans="1:23" ht="105" x14ac:dyDescent="0.25">
      <c r="A25" s="31">
        <v>17</v>
      </c>
      <c r="B25" s="10"/>
      <c r="C25" s="11" t="s">
        <v>463</v>
      </c>
      <c r="D25" s="4"/>
      <c r="E25" s="4"/>
      <c r="F25" s="4"/>
      <c r="G25" s="5" t="e">
        <f>F25/E25</f>
        <v>#DIV/0!</v>
      </c>
      <c r="H25" s="4"/>
      <c r="I25" s="4"/>
      <c r="J25" s="5" t="e">
        <f>I25/H25</f>
        <v>#DIV/0!</v>
      </c>
      <c r="K25" s="4"/>
      <c r="L25" s="4"/>
      <c r="M25" s="5" t="e">
        <f>L25/K25</f>
        <v>#DIV/0!</v>
      </c>
      <c r="N25" s="4"/>
      <c r="O25" s="4"/>
      <c r="P25" s="5" t="e">
        <f>O25/N25</f>
        <v>#DIV/0!</v>
      </c>
      <c r="Q25" s="4"/>
      <c r="R25" s="4"/>
      <c r="S25" s="5" t="e">
        <f>R25/Q25</f>
        <v>#DIV/0!</v>
      </c>
      <c r="T25" s="4"/>
      <c r="U25" s="4"/>
      <c r="V25" s="5" t="e">
        <f>U25/T25</f>
        <v>#DIV/0!</v>
      </c>
      <c r="W25" s="4"/>
    </row>
    <row r="26" spans="1:23" ht="30" x14ac:dyDescent="0.25">
      <c r="A26" s="31">
        <v>18</v>
      </c>
      <c r="B26" s="10"/>
      <c r="C26" s="11" t="s">
        <v>204</v>
      </c>
      <c r="D26" s="4"/>
      <c r="E26" s="4"/>
      <c r="F26" s="4"/>
      <c r="G26" s="5" t="e">
        <f>F26/E26</f>
        <v>#DIV/0!</v>
      </c>
      <c r="H26" s="4"/>
      <c r="I26" s="4"/>
      <c r="J26" s="5" t="e">
        <f>I26/H26</f>
        <v>#DIV/0!</v>
      </c>
      <c r="K26" s="4"/>
      <c r="L26" s="4"/>
      <c r="M26" s="5" t="e">
        <f>L26/K26</f>
        <v>#DIV/0!</v>
      </c>
      <c r="N26" s="4"/>
      <c r="O26" s="4"/>
      <c r="P26" s="5" t="e">
        <f>O26/N26</f>
        <v>#DIV/0!</v>
      </c>
      <c r="Q26" s="4"/>
      <c r="R26" s="4"/>
      <c r="S26" s="5" t="e">
        <f>R26/Q26</f>
        <v>#DIV/0!</v>
      </c>
      <c r="T26" s="4"/>
      <c r="U26" s="4"/>
      <c r="V26" s="5" t="e">
        <f>U26/T26</f>
        <v>#DIV/0!</v>
      </c>
      <c r="W26" s="4"/>
    </row>
    <row r="27" spans="1:23" ht="45" x14ac:dyDescent="0.25">
      <c r="A27" s="31">
        <v>19</v>
      </c>
      <c r="B27" s="10"/>
      <c r="C27" s="11" t="s">
        <v>205</v>
      </c>
      <c r="D27" s="4"/>
      <c r="E27" s="4"/>
      <c r="F27" s="4"/>
      <c r="G27" s="5" t="e">
        <f t="shared" ref="G27" si="42">F27/E27</f>
        <v>#DIV/0!</v>
      </c>
      <c r="H27" s="4"/>
      <c r="I27" s="4"/>
      <c r="J27" s="5" t="e">
        <f t="shared" ref="J27" si="43">I27/H27</f>
        <v>#DIV/0!</v>
      </c>
      <c r="K27" s="4"/>
      <c r="L27" s="4"/>
      <c r="M27" s="5" t="e">
        <f t="shared" ref="M27" si="44">L27/K27</f>
        <v>#DIV/0!</v>
      </c>
      <c r="N27" s="4"/>
      <c r="O27" s="4"/>
      <c r="P27" s="5" t="e">
        <f t="shared" ref="P27" si="45">O27/N27</f>
        <v>#DIV/0!</v>
      </c>
      <c r="Q27" s="4"/>
      <c r="R27" s="4"/>
      <c r="S27" s="5" t="e">
        <f t="shared" ref="S27" si="46">R27/Q27</f>
        <v>#DIV/0!</v>
      </c>
      <c r="T27" s="4"/>
      <c r="U27" s="4"/>
      <c r="V27" s="5" t="e">
        <f t="shared" ref="V27" si="47">U27/T27</f>
        <v>#DIV/0!</v>
      </c>
      <c r="W27" s="4"/>
    </row>
    <row r="28" spans="1:23" ht="30" x14ac:dyDescent="0.25">
      <c r="A28" s="31">
        <v>20</v>
      </c>
      <c r="B28" s="10"/>
      <c r="C28" s="11" t="s">
        <v>206</v>
      </c>
      <c r="D28" s="4"/>
      <c r="E28" s="4"/>
      <c r="F28" s="4"/>
      <c r="G28" s="5" t="e">
        <f>F28/E28</f>
        <v>#DIV/0!</v>
      </c>
      <c r="H28" s="4"/>
      <c r="I28" s="4"/>
      <c r="J28" s="5" t="e">
        <f>I28/H28</f>
        <v>#DIV/0!</v>
      </c>
      <c r="K28" s="4"/>
      <c r="L28" s="4"/>
      <c r="M28" s="5" t="e">
        <f>L28/K28</f>
        <v>#DIV/0!</v>
      </c>
      <c r="N28" s="4"/>
      <c r="O28" s="4"/>
      <c r="P28" s="5" t="e">
        <f>O28/N28</f>
        <v>#DIV/0!</v>
      </c>
      <c r="Q28" s="4"/>
      <c r="R28" s="4"/>
      <c r="S28" s="5" t="e">
        <f>R28/Q28</f>
        <v>#DIV/0!</v>
      </c>
      <c r="T28" s="4"/>
      <c r="U28" s="4"/>
      <c r="V28" s="5" t="e">
        <f>U28/T28</f>
        <v>#DIV/0!</v>
      </c>
      <c r="W28" s="4"/>
    </row>
    <row r="29" spans="1:23" ht="30" x14ac:dyDescent="0.25">
      <c r="A29" s="31">
        <v>21</v>
      </c>
      <c r="B29" s="10"/>
      <c r="C29" s="11" t="s">
        <v>207</v>
      </c>
      <c r="D29" s="4"/>
      <c r="E29" s="4"/>
      <c r="F29" s="4"/>
      <c r="G29" s="5" t="e">
        <f t="shared" ref="G29" si="48">F29/E29</f>
        <v>#DIV/0!</v>
      </c>
      <c r="H29" s="4"/>
      <c r="I29" s="4"/>
      <c r="J29" s="5" t="e">
        <f t="shared" ref="J29" si="49">I29/H29</f>
        <v>#DIV/0!</v>
      </c>
      <c r="K29" s="4"/>
      <c r="L29" s="4"/>
      <c r="M29" s="5" t="e">
        <f t="shared" ref="M29" si="50">L29/K29</f>
        <v>#DIV/0!</v>
      </c>
      <c r="N29" s="4"/>
      <c r="O29" s="4"/>
      <c r="P29" s="5" t="e">
        <f t="shared" ref="P29" si="51">O29/N29</f>
        <v>#DIV/0!</v>
      </c>
      <c r="Q29" s="4"/>
      <c r="R29" s="4"/>
      <c r="S29" s="5" t="e">
        <f t="shared" ref="S29" si="52">R29/Q29</f>
        <v>#DIV/0!</v>
      </c>
      <c r="T29" s="4"/>
      <c r="U29" s="4"/>
      <c r="V29" s="5" t="e">
        <f t="shared" ref="V29" si="53">U29/T29</f>
        <v>#DIV/0!</v>
      </c>
      <c r="W29" s="4"/>
    </row>
    <row r="30" spans="1:23" ht="30" x14ac:dyDescent="0.25">
      <c r="A30" s="31">
        <v>22</v>
      </c>
      <c r="B30" s="10"/>
      <c r="C30" s="11" t="s">
        <v>208</v>
      </c>
      <c r="D30" s="4"/>
      <c r="E30" s="4"/>
      <c r="F30" s="4"/>
      <c r="G30" s="5" t="e">
        <f>F30/E30</f>
        <v>#DIV/0!</v>
      </c>
      <c r="H30" s="4"/>
      <c r="I30" s="4"/>
      <c r="J30" s="5" t="e">
        <f>I30/H30</f>
        <v>#DIV/0!</v>
      </c>
      <c r="K30" s="4"/>
      <c r="L30" s="4"/>
      <c r="M30" s="5" t="e">
        <f>L30/K30</f>
        <v>#DIV/0!</v>
      </c>
      <c r="N30" s="4"/>
      <c r="O30" s="4"/>
      <c r="P30" s="5" t="e">
        <f>O30/N30</f>
        <v>#DIV/0!</v>
      </c>
      <c r="Q30" s="4"/>
      <c r="R30" s="4"/>
      <c r="S30" s="5" t="e">
        <f>R30/Q30</f>
        <v>#DIV/0!</v>
      </c>
      <c r="T30" s="4"/>
      <c r="U30" s="4"/>
      <c r="V30" s="5" t="e">
        <f>U30/T30</f>
        <v>#DIV/0!</v>
      </c>
      <c r="W30" s="4"/>
    </row>
    <row r="31" spans="1:23" ht="45" x14ac:dyDescent="0.25">
      <c r="A31" s="31">
        <v>23</v>
      </c>
      <c r="B31" s="10"/>
      <c r="C31" s="11" t="s">
        <v>209</v>
      </c>
      <c r="D31" s="4"/>
      <c r="E31" s="4"/>
      <c r="F31" s="4"/>
      <c r="G31" s="5" t="e">
        <f>F31/E31</f>
        <v>#DIV/0!</v>
      </c>
      <c r="H31" s="4"/>
      <c r="I31" s="4"/>
      <c r="J31" s="5" t="e">
        <f>I31/H31</f>
        <v>#DIV/0!</v>
      </c>
      <c r="K31" s="4"/>
      <c r="L31" s="4"/>
      <c r="M31" s="5" t="e">
        <f>L31/K31</f>
        <v>#DIV/0!</v>
      </c>
      <c r="N31" s="4"/>
      <c r="O31" s="4"/>
      <c r="P31" s="5" t="e">
        <f>O31/N31</f>
        <v>#DIV/0!</v>
      </c>
      <c r="Q31" s="4"/>
      <c r="R31" s="4"/>
      <c r="S31" s="5" t="e">
        <f>R31/Q31</f>
        <v>#DIV/0!</v>
      </c>
      <c r="T31" s="4"/>
      <c r="U31" s="4"/>
      <c r="V31" s="5" t="e">
        <f>U31/T31</f>
        <v>#DIV/0!</v>
      </c>
      <c r="W31" s="4"/>
    </row>
    <row r="32" spans="1:23" ht="60" x14ac:dyDescent="0.25">
      <c r="A32" s="31">
        <v>24</v>
      </c>
      <c r="B32" s="10"/>
      <c r="C32" s="11" t="s">
        <v>210</v>
      </c>
      <c r="D32" s="4"/>
      <c r="E32" s="4"/>
      <c r="F32" s="4"/>
      <c r="G32" s="5" t="e">
        <f t="shared" ref="G32" si="54">F32/E32</f>
        <v>#DIV/0!</v>
      </c>
      <c r="H32" s="4"/>
      <c r="I32" s="4"/>
      <c r="J32" s="5" t="e">
        <f t="shared" ref="J32" si="55">I32/H32</f>
        <v>#DIV/0!</v>
      </c>
      <c r="K32" s="4"/>
      <c r="L32" s="4"/>
      <c r="M32" s="5" t="e">
        <f t="shared" ref="M32" si="56">L32/K32</f>
        <v>#DIV/0!</v>
      </c>
      <c r="N32" s="4"/>
      <c r="O32" s="4"/>
      <c r="P32" s="5" t="e">
        <f t="shared" ref="P32" si="57">O32/N32</f>
        <v>#DIV/0!</v>
      </c>
      <c r="Q32" s="4"/>
      <c r="R32" s="4"/>
      <c r="S32" s="5" t="e">
        <f t="shared" ref="S32" si="58">R32/Q32</f>
        <v>#DIV/0!</v>
      </c>
      <c r="T32" s="4"/>
      <c r="U32" s="4"/>
      <c r="V32" s="5" t="e">
        <f t="shared" ref="V32" si="59">U32/T32</f>
        <v>#DIV/0!</v>
      </c>
      <c r="W32" s="4"/>
    </row>
    <row r="34" spans="19:19" x14ac:dyDescent="0.25">
      <c r="S34" s="28" t="s">
        <v>464</v>
      </c>
    </row>
    <row r="37" spans="19:19" x14ac:dyDescent="0.25">
      <c r="S37" s="28" t="s">
        <v>466</v>
      </c>
    </row>
    <row r="38" spans="19:19" x14ac:dyDescent="0.25">
      <c r="S38" s="28" t="s">
        <v>465</v>
      </c>
    </row>
  </sheetData>
  <autoFilter ref="A2:W32" xr:uid="{00000000-0009-0000-0000-00000E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5" right="0.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W20"/>
  <sheetViews>
    <sheetView zoomScale="90" zoomScaleNormal="90" workbookViewId="0">
      <selection activeCell="S16" sqref="S16:S20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AVERAGE(#REF!,#REF!,#REF!,#REF!,#REF!,G7,#REF!,#REF!,#REF!,#REF!,#REF!,#REF!,#REF!,#REF!,#REF!,#REF!,#REF!,#REF!)</f>
        <v>#REF!</v>
      </c>
      <c r="H6" s="4"/>
      <c r="I6" s="4"/>
      <c r="J6" s="5" t="e">
        <f>AVERAGE(#REF!,#REF!,#REF!,#REF!,#REF!,J7,#REF!,#REF!,#REF!,#REF!,#REF!,#REF!,#REF!,#REF!,#REF!,#REF!,#REF!,#REF!)</f>
        <v>#REF!</v>
      </c>
      <c r="K6" s="4"/>
      <c r="L6" s="4"/>
      <c r="M6" s="5" t="e">
        <f>AVERAGE(#REF!,#REF!,#REF!,#REF!,#REF!,M7,#REF!,#REF!,#REF!,#REF!,#REF!,#REF!,#REF!,#REF!,#REF!,#REF!,#REF!,#REF!)</f>
        <v>#REF!</v>
      </c>
      <c r="N6" s="4"/>
      <c r="O6" s="4"/>
      <c r="P6" s="5" t="e">
        <f>AVERAGE(#REF!,#REF!,#REF!,#REF!,#REF!,P7,#REF!,#REF!,#REF!,#REF!,#REF!,#REF!,#REF!,#REF!,#REF!,#REF!,#REF!,#REF!)</f>
        <v>#REF!</v>
      </c>
      <c r="Q6" s="4"/>
      <c r="R6" s="4"/>
      <c r="S6" s="5" t="e">
        <f>AVERAGE(#REF!,#REF!,#REF!,#REF!,#REF!,S7,#REF!,#REF!,#REF!,#REF!,#REF!,#REF!,#REF!,#REF!,#REF!,#REF!,#REF!,#REF!)</f>
        <v>#REF!</v>
      </c>
      <c r="T6" s="4"/>
      <c r="U6" s="4"/>
      <c r="V6" s="5" t="e">
        <f>AVERAGE(#REF!,#REF!,#REF!,#REF!,#REF!,V7,#REF!,#REF!,#REF!,#REF!,#REF!,#REF!,#REF!,#REF!,#REF!,#REF!,#REF!,#REF!)</f>
        <v>#REF!</v>
      </c>
      <c r="W6" s="4"/>
    </row>
    <row r="7" spans="1:23" ht="30" x14ac:dyDescent="0.25">
      <c r="A7" s="33"/>
      <c r="B7" s="6" t="s">
        <v>29</v>
      </c>
      <c r="C7" s="8" t="s">
        <v>39</v>
      </c>
      <c r="D7" s="4"/>
      <c r="E7" s="4"/>
      <c r="F7" s="4"/>
      <c r="G7" s="5" t="e">
        <f>AVERAGE(G8:G14)</f>
        <v>#DIV/0!</v>
      </c>
      <c r="H7" s="4"/>
      <c r="I7" s="4"/>
      <c r="J7" s="5" t="e">
        <f>AVERAGE(J8:J14)</f>
        <v>#DIV/0!</v>
      </c>
      <c r="K7" s="4"/>
      <c r="L7" s="4"/>
      <c r="M7" s="5" t="e">
        <f>AVERAGE(M8:M14)</f>
        <v>#DIV/0!</v>
      </c>
      <c r="N7" s="4"/>
      <c r="O7" s="4"/>
      <c r="P7" s="5" t="e">
        <f>AVERAGE(P8:P14)</f>
        <v>#DIV/0!</v>
      </c>
      <c r="Q7" s="4"/>
      <c r="R7" s="4"/>
      <c r="S7" s="5" t="e">
        <f>AVERAGE(S8:S14)</f>
        <v>#DIV/0!</v>
      </c>
      <c r="T7" s="4"/>
      <c r="U7" s="4"/>
      <c r="V7" s="5" t="e">
        <f>AVERAGE(V8:V14)</f>
        <v>#DIV/0!</v>
      </c>
      <c r="W7" s="4"/>
    </row>
    <row r="8" spans="1:23" ht="30" x14ac:dyDescent="0.25">
      <c r="A8" s="31">
        <v>1</v>
      </c>
      <c r="B8" s="10"/>
      <c r="C8" s="11" t="s">
        <v>351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30" x14ac:dyDescent="0.25">
      <c r="A9" s="31">
        <v>2</v>
      </c>
      <c r="B9" s="10"/>
      <c r="C9" s="11" t="s">
        <v>352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353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45" x14ac:dyDescent="0.25">
      <c r="A11" s="31">
        <v>4</v>
      </c>
      <c r="B11" s="10"/>
      <c r="C11" s="11" t="s">
        <v>354</v>
      </c>
      <c r="D11" s="4"/>
      <c r="E11" s="4"/>
      <c r="F11" s="4"/>
      <c r="G11" s="5" t="e">
        <f t="shared" ref="G11" si="6">F11/E11</f>
        <v>#DIV/0!</v>
      </c>
      <c r="H11" s="4"/>
      <c r="I11" s="4"/>
      <c r="J11" s="5" t="e">
        <f t="shared" ref="J11" si="7">I11/H11</f>
        <v>#DIV/0!</v>
      </c>
      <c r="K11" s="4"/>
      <c r="L11" s="4"/>
      <c r="M11" s="5" t="e">
        <f t="shared" ref="M11" si="8">L11/K11</f>
        <v>#DIV/0!</v>
      </c>
      <c r="N11" s="4"/>
      <c r="O11" s="4"/>
      <c r="P11" s="5" t="e">
        <f t="shared" ref="P11" si="9">O11/N11</f>
        <v>#DIV/0!</v>
      </c>
      <c r="Q11" s="4"/>
      <c r="R11" s="4"/>
      <c r="S11" s="5" t="e">
        <f t="shared" ref="S11" si="10">R11/Q11</f>
        <v>#DIV/0!</v>
      </c>
      <c r="T11" s="4"/>
      <c r="U11" s="4"/>
      <c r="V11" s="5" t="e">
        <f t="shared" ref="V11" si="11">U11/T11</f>
        <v>#DIV/0!</v>
      </c>
      <c r="W11" s="4"/>
    </row>
    <row r="12" spans="1:23" ht="30" x14ac:dyDescent="0.25">
      <c r="A12" s="31">
        <v>5</v>
      </c>
      <c r="B12" s="10"/>
      <c r="C12" s="11" t="s">
        <v>355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x14ac:dyDescent="0.25">
      <c r="A13" s="31">
        <v>6</v>
      </c>
      <c r="B13" s="10"/>
      <c r="C13" s="11" t="s">
        <v>356</v>
      </c>
      <c r="D13" s="4"/>
      <c r="E13" s="4"/>
      <c r="F13" s="4"/>
      <c r="G13" s="5" t="e">
        <f t="shared" ref="G13" si="12">F13/E13</f>
        <v>#DIV/0!</v>
      </c>
      <c r="H13" s="4"/>
      <c r="I13" s="4"/>
      <c r="J13" s="5" t="e">
        <f t="shared" ref="J13" si="13">I13/H13</f>
        <v>#DIV/0!</v>
      </c>
      <c r="K13" s="4"/>
      <c r="L13" s="4"/>
      <c r="M13" s="5" t="e">
        <f t="shared" ref="M13" si="14">L13/K13</f>
        <v>#DIV/0!</v>
      </c>
      <c r="N13" s="4"/>
      <c r="O13" s="4"/>
      <c r="P13" s="5" t="e">
        <f t="shared" ref="P13" si="15">O13/N13</f>
        <v>#DIV/0!</v>
      </c>
      <c r="Q13" s="4"/>
      <c r="R13" s="4"/>
      <c r="S13" s="5" t="e">
        <f t="shared" ref="S13" si="16">R13/Q13</f>
        <v>#DIV/0!</v>
      </c>
      <c r="T13" s="4"/>
      <c r="U13" s="4"/>
      <c r="V13" s="5" t="e">
        <f t="shared" ref="V13" si="17">U13/T13</f>
        <v>#DIV/0!</v>
      </c>
      <c r="W13" s="4"/>
    </row>
    <row r="14" spans="1:23" ht="30" x14ac:dyDescent="0.25">
      <c r="A14" s="31">
        <v>7</v>
      </c>
      <c r="B14" s="10"/>
      <c r="C14" s="11" t="s">
        <v>357</v>
      </c>
      <c r="D14" s="4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6" spans="1:23" x14ac:dyDescent="0.25">
      <c r="S16" s="28" t="s">
        <v>464</v>
      </c>
    </row>
    <row r="19" spans="19:19" x14ac:dyDescent="0.25">
      <c r="S19" s="28" t="s">
        <v>466</v>
      </c>
    </row>
    <row r="20" spans="19:19" x14ac:dyDescent="0.25">
      <c r="S20" s="28" t="s">
        <v>465</v>
      </c>
    </row>
  </sheetData>
  <autoFilter ref="A2:W14" xr:uid="{00000000-0009-0000-0000-00000F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1" right="0.2800000000000000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W22"/>
  <sheetViews>
    <sheetView topLeftCell="A14" zoomScale="90" zoomScaleNormal="90" workbookViewId="0">
      <selection activeCell="S18" sqref="S18:S2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AVERAGE(#REF!,#REF!,#REF!,#REF!,#REF!,#REF!,G7,#REF!,#REF!,#REF!,#REF!,#REF!,#REF!,#REF!,#REF!,#REF!,#REF!,#REF!)</f>
        <v>#REF!</v>
      </c>
      <c r="H6" s="4"/>
      <c r="I6" s="4"/>
      <c r="J6" s="5" t="e">
        <f>AVERAGE(#REF!,#REF!,#REF!,#REF!,#REF!,#REF!,J7,#REF!,#REF!,#REF!,#REF!,#REF!,#REF!,#REF!,#REF!,#REF!,#REF!,#REF!)</f>
        <v>#REF!</v>
      </c>
      <c r="K6" s="4"/>
      <c r="L6" s="4"/>
      <c r="M6" s="5" t="e">
        <f>AVERAGE(#REF!,#REF!,#REF!,#REF!,#REF!,#REF!,M7,#REF!,#REF!,#REF!,#REF!,#REF!,#REF!,#REF!,#REF!,#REF!,#REF!,#REF!)</f>
        <v>#REF!</v>
      </c>
      <c r="N6" s="4"/>
      <c r="O6" s="4"/>
      <c r="P6" s="5" t="e">
        <f>AVERAGE(#REF!,#REF!,#REF!,#REF!,#REF!,#REF!,P7,#REF!,#REF!,#REF!,#REF!,#REF!,#REF!,#REF!,#REF!,#REF!,#REF!,#REF!)</f>
        <v>#REF!</v>
      </c>
      <c r="Q6" s="4"/>
      <c r="R6" s="4"/>
      <c r="S6" s="5" t="e">
        <f>AVERAGE(#REF!,#REF!,#REF!,#REF!,#REF!,#REF!,S7,#REF!,#REF!,#REF!,#REF!,#REF!,#REF!,#REF!,#REF!,#REF!,#REF!,#REF!)</f>
        <v>#REF!</v>
      </c>
      <c r="T6" s="4"/>
      <c r="U6" s="4"/>
      <c r="V6" s="5" t="e">
        <f>AVERAGE(#REF!,#REF!,#REF!,#REF!,#REF!,#REF!,V7,#REF!,#REF!,#REF!,#REF!,#REF!,#REF!,#REF!,#REF!,#REF!,#REF!,#REF!)</f>
        <v>#REF!</v>
      </c>
      <c r="W6" s="4"/>
    </row>
    <row r="7" spans="1:23" ht="30" x14ac:dyDescent="0.25">
      <c r="A7" s="33"/>
      <c r="B7" s="7" t="s">
        <v>40</v>
      </c>
      <c r="C7" s="12" t="s">
        <v>41</v>
      </c>
      <c r="D7" s="4"/>
      <c r="E7" s="4"/>
      <c r="F7" s="4"/>
      <c r="G7" s="5" t="e">
        <f>AVERAGE(G8:G16)</f>
        <v>#DIV/0!</v>
      </c>
      <c r="H7" s="4"/>
      <c r="I7" s="4"/>
      <c r="J7" s="5" t="e">
        <f>AVERAGE(J8:J16)</f>
        <v>#DIV/0!</v>
      </c>
      <c r="K7" s="4"/>
      <c r="L7" s="4"/>
      <c r="M7" s="5" t="e">
        <f>AVERAGE(M8:M16)</f>
        <v>#DIV/0!</v>
      </c>
      <c r="N7" s="4"/>
      <c r="O7" s="4"/>
      <c r="P7" s="5" t="e">
        <f>AVERAGE(P8:P16)</f>
        <v>#DIV/0!</v>
      </c>
      <c r="Q7" s="4"/>
      <c r="R7" s="4"/>
      <c r="S7" s="5" t="e">
        <f>AVERAGE(S8:S16)</f>
        <v>#DIV/0!</v>
      </c>
      <c r="T7" s="4"/>
      <c r="U7" s="4"/>
      <c r="V7" s="5" t="e">
        <f>AVERAGE(V8:V16)</f>
        <v>#DIV/0!</v>
      </c>
      <c r="W7" s="4"/>
    </row>
    <row r="8" spans="1:23" ht="60" x14ac:dyDescent="0.25">
      <c r="A8" s="31">
        <v>1</v>
      </c>
      <c r="B8" s="36"/>
      <c r="C8" s="37" t="s">
        <v>301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60" x14ac:dyDescent="0.25">
      <c r="A9" s="31">
        <v>2</v>
      </c>
      <c r="B9" s="36"/>
      <c r="C9" s="37" t="s">
        <v>302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36"/>
      <c r="C10" s="37" t="s">
        <v>303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x14ac:dyDescent="0.25">
      <c r="A11" s="31">
        <v>4</v>
      </c>
      <c r="B11" s="36"/>
      <c r="C11" s="37" t="s">
        <v>304</v>
      </c>
      <c r="D11" s="4"/>
      <c r="E11" s="4"/>
      <c r="F11" s="4"/>
      <c r="G11" s="5" t="e">
        <f t="shared" ref="G11" si="6">F11/E11</f>
        <v>#DIV/0!</v>
      </c>
      <c r="H11" s="4"/>
      <c r="I11" s="4"/>
      <c r="J11" s="5" t="e">
        <f t="shared" ref="J11" si="7">I11/H11</f>
        <v>#DIV/0!</v>
      </c>
      <c r="K11" s="4"/>
      <c r="L11" s="4"/>
      <c r="M11" s="5" t="e">
        <f t="shared" ref="M11" si="8">L11/K11</f>
        <v>#DIV/0!</v>
      </c>
      <c r="N11" s="4"/>
      <c r="O11" s="4"/>
      <c r="P11" s="5" t="e">
        <f t="shared" ref="P11" si="9">O11/N11</f>
        <v>#DIV/0!</v>
      </c>
      <c r="Q11" s="4"/>
      <c r="R11" s="4"/>
      <c r="S11" s="5" t="e">
        <f t="shared" ref="S11" si="10">R11/Q11</f>
        <v>#DIV/0!</v>
      </c>
      <c r="T11" s="4"/>
      <c r="U11" s="4"/>
      <c r="V11" s="5" t="e">
        <f t="shared" ref="V11" si="11">U11/T11</f>
        <v>#DIV/0!</v>
      </c>
      <c r="W11" s="4"/>
    </row>
    <row r="12" spans="1:23" ht="30" x14ac:dyDescent="0.25">
      <c r="A12" s="31">
        <v>5</v>
      </c>
      <c r="B12" s="36"/>
      <c r="C12" s="37" t="s">
        <v>305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x14ac:dyDescent="0.25">
      <c r="A13" s="31">
        <v>6</v>
      </c>
      <c r="B13" s="36"/>
      <c r="C13" s="37" t="s">
        <v>306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30" x14ac:dyDescent="0.25">
      <c r="A14" s="31">
        <v>7</v>
      </c>
      <c r="B14" s="36"/>
      <c r="C14" s="37" t="s">
        <v>307</v>
      </c>
      <c r="D14" s="4"/>
      <c r="E14" s="4"/>
      <c r="F14" s="4"/>
      <c r="G14" s="5" t="e">
        <f t="shared" ref="G14" si="12">F14/E14</f>
        <v>#DIV/0!</v>
      </c>
      <c r="H14" s="4"/>
      <c r="I14" s="4"/>
      <c r="J14" s="5" t="e">
        <f t="shared" ref="J14" si="13">I14/H14</f>
        <v>#DIV/0!</v>
      </c>
      <c r="K14" s="4"/>
      <c r="L14" s="4"/>
      <c r="M14" s="5" t="e">
        <f t="shared" ref="M14" si="14">L14/K14</f>
        <v>#DIV/0!</v>
      </c>
      <c r="N14" s="4"/>
      <c r="O14" s="4"/>
      <c r="P14" s="5" t="e">
        <f t="shared" ref="P14" si="15">O14/N14</f>
        <v>#DIV/0!</v>
      </c>
      <c r="Q14" s="4"/>
      <c r="R14" s="4"/>
      <c r="S14" s="5" t="e">
        <f t="shared" ref="S14" si="16">R14/Q14</f>
        <v>#DIV/0!</v>
      </c>
      <c r="T14" s="4"/>
      <c r="U14" s="4"/>
      <c r="V14" s="5" t="e">
        <f t="shared" ref="V14" si="17">U14/T14</f>
        <v>#DIV/0!</v>
      </c>
      <c r="W14" s="4"/>
    </row>
    <row r="15" spans="1:23" ht="60" x14ac:dyDescent="0.25">
      <c r="A15" s="31">
        <v>8</v>
      </c>
      <c r="B15" s="36"/>
      <c r="C15" s="37" t="s">
        <v>308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45" x14ac:dyDescent="0.25">
      <c r="A16" s="31">
        <v>9</v>
      </c>
      <c r="B16" s="36"/>
      <c r="C16" s="37" t="s">
        <v>309</v>
      </c>
      <c r="D16" s="4"/>
      <c r="E16" s="4"/>
      <c r="F16" s="4"/>
      <c r="G16" s="5" t="e">
        <f t="shared" ref="G16" si="18">F16/E16</f>
        <v>#DIV/0!</v>
      </c>
      <c r="H16" s="4"/>
      <c r="I16" s="4"/>
      <c r="J16" s="5" t="e">
        <f t="shared" ref="J16" si="19">I16/H16</f>
        <v>#DIV/0!</v>
      </c>
      <c r="K16" s="4"/>
      <c r="L16" s="4"/>
      <c r="M16" s="5" t="e">
        <f t="shared" ref="M16" si="20">L16/K16</f>
        <v>#DIV/0!</v>
      </c>
      <c r="N16" s="4"/>
      <c r="O16" s="4"/>
      <c r="P16" s="5" t="e">
        <f t="shared" ref="P16" si="21">O16/N16</f>
        <v>#DIV/0!</v>
      </c>
      <c r="Q16" s="4"/>
      <c r="R16" s="4"/>
      <c r="S16" s="5" t="e">
        <f t="shared" ref="S16" si="22">R16/Q16</f>
        <v>#DIV/0!</v>
      </c>
      <c r="T16" s="4"/>
      <c r="U16" s="4"/>
      <c r="V16" s="5" t="e">
        <f t="shared" ref="V16" si="23">U16/T16</f>
        <v>#DIV/0!</v>
      </c>
      <c r="W16" s="4"/>
    </row>
    <row r="18" spans="19:19" x14ac:dyDescent="0.25">
      <c r="S18" s="28" t="s">
        <v>464</v>
      </c>
    </row>
    <row r="21" spans="19:19" x14ac:dyDescent="0.25">
      <c r="S21" s="28" t="s">
        <v>466</v>
      </c>
    </row>
    <row r="22" spans="19:19" x14ac:dyDescent="0.25">
      <c r="S22" s="28" t="s">
        <v>465</v>
      </c>
    </row>
  </sheetData>
  <autoFilter ref="A2:W16" xr:uid="{00000000-0009-0000-0000-00001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7" right="0.35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W44"/>
  <sheetViews>
    <sheetView topLeftCell="A33" zoomScale="90" zoomScaleNormal="90" workbookViewId="0">
      <selection activeCell="S40" sqref="S40:S44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AVERAGE(#REF!,#REF!,#REF!,#REF!,#REF!,#REF!,#REF!,G7,#REF!,#REF!,#REF!,#REF!,#REF!,#REF!,#REF!,#REF!,#REF!,#REF!)</f>
        <v>#REF!</v>
      </c>
      <c r="H6" s="4"/>
      <c r="I6" s="4"/>
      <c r="J6" s="5" t="e">
        <f>AVERAGE(#REF!,#REF!,#REF!,#REF!,#REF!,#REF!,#REF!,J7,#REF!,#REF!,#REF!,#REF!,#REF!,#REF!,#REF!,#REF!,#REF!,#REF!)</f>
        <v>#REF!</v>
      </c>
      <c r="K6" s="4"/>
      <c r="L6" s="4"/>
      <c r="M6" s="5" t="e">
        <f>AVERAGE(#REF!,#REF!,#REF!,#REF!,#REF!,#REF!,#REF!,M7,#REF!,#REF!,#REF!,#REF!,#REF!,#REF!,#REF!,#REF!,#REF!,#REF!)</f>
        <v>#REF!</v>
      </c>
      <c r="N6" s="4"/>
      <c r="O6" s="4"/>
      <c r="P6" s="5" t="e">
        <f>AVERAGE(#REF!,#REF!,#REF!,#REF!,#REF!,#REF!,#REF!,P7,#REF!,#REF!,#REF!,#REF!,#REF!,#REF!,#REF!,#REF!,#REF!,#REF!)</f>
        <v>#REF!</v>
      </c>
      <c r="Q6" s="4"/>
      <c r="R6" s="4"/>
      <c r="S6" s="5" t="e">
        <f>AVERAGE(#REF!,#REF!,#REF!,#REF!,#REF!,#REF!,#REF!,S7,#REF!,#REF!,#REF!,#REF!,#REF!,#REF!,#REF!,#REF!,#REF!,#REF!)</f>
        <v>#REF!</v>
      </c>
      <c r="T6" s="4"/>
      <c r="U6" s="4"/>
      <c r="V6" s="5" t="e">
        <f>AVERAGE(#REF!,#REF!,#REF!,#REF!,#REF!,#REF!,#REF!,V7,#REF!,#REF!,#REF!,#REF!,#REF!,#REF!,#REF!,#REF!,#REF!,#REF!)</f>
        <v>#REF!</v>
      </c>
      <c r="W6" s="4"/>
    </row>
    <row r="7" spans="1:23" ht="30" x14ac:dyDescent="0.25">
      <c r="A7" s="33"/>
      <c r="B7" s="7" t="s">
        <v>42</v>
      </c>
      <c r="C7" s="12" t="s">
        <v>43</v>
      </c>
      <c r="D7" s="4"/>
      <c r="E7" s="4"/>
      <c r="F7" s="4"/>
      <c r="G7" s="5" t="e">
        <f>AVERAGE(G8:G38)</f>
        <v>#DIV/0!</v>
      </c>
      <c r="H7" s="4"/>
      <c r="I7" s="4"/>
      <c r="J7" s="5" t="e">
        <f>AVERAGE(J8:J38)</f>
        <v>#DIV/0!</v>
      </c>
      <c r="K7" s="4"/>
      <c r="L7" s="4"/>
      <c r="M7" s="5" t="e">
        <f>AVERAGE(M8:M38)</f>
        <v>#DIV/0!</v>
      </c>
      <c r="N7" s="4"/>
      <c r="O7" s="4"/>
      <c r="P7" s="5" t="e">
        <f>AVERAGE(P8:P38)</f>
        <v>#DIV/0!</v>
      </c>
      <c r="Q7" s="4"/>
      <c r="R7" s="4"/>
      <c r="S7" s="5" t="e">
        <f>AVERAGE(S8:S38)</f>
        <v>#DIV/0!</v>
      </c>
      <c r="T7" s="4"/>
      <c r="U7" s="4"/>
      <c r="V7" s="5" t="e">
        <f>AVERAGE(V8:V38)</f>
        <v>#DIV/0!</v>
      </c>
      <c r="W7" s="4"/>
    </row>
    <row r="8" spans="1:23" ht="30" x14ac:dyDescent="0.25">
      <c r="A8" s="31">
        <v>1</v>
      </c>
      <c r="B8" s="36"/>
      <c r="C8" s="37" t="s">
        <v>310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36"/>
      <c r="C9" s="37" t="s">
        <v>311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75" x14ac:dyDescent="0.25">
      <c r="A10" s="31">
        <v>3</v>
      </c>
      <c r="B10" s="36"/>
      <c r="C10" s="37" t="s">
        <v>312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90" x14ac:dyDescent="0.25">
      <c r="A11" s="31">
        <v>4</v>
      </c>
      <c r="B11" s="36"/>
      <c r="C11" s="37" t="s">
        <v>313</v>
      </c>
      <c r="D11" s="4"/>
      <c r="E11" s="4"/>
      <c r="F11" s="4"/>
      <c r="G11" s="5" t="e">
        <f t="shared" ref="G11" si="6">F11/E11</f>
        <v>#DIV/0!</v>
      </c>
      <c r="H11" s="4"/>
      <c r="I11" s="4"/>
      <c r="J11" s="5" t="e">
        <f t="shared" ref="J11" si="7">I11/H11</f>
        <v>#DIV/0!</v>
      </c>
      <c r="K11" s="4"/>
      <c r="L11" s="4"/>
      <c r="M11" s="5" t="e">
        <f t="shared" ref="M11" si="8">L11/K11</f>
        <v>#DIV/0!</v>
      </c>
      <c r="N11" s="4"/>
      <c r="O11" s="4"/>
      <c r="P11" s="5" t="e">
        <f t="shared" ref="P11" si="9">O11/N11</f>
        <v>#DIV/0!</v>
      </c>
      <c r="Q11" s="4"/>
      <c r="R11" s="4"/>
      <c r="S11" s="5" t="e">
        <f t="shared" ref="S11" si="10">R11/Q11</f>
        <v>#DIV/0!</v>
      </c>
      <c r="T11" s="4"/>
      <c r="U11" s="4"/>
      <c r="V11" s="5" t="e">
        <f t="shared" ref="V11" si="11">U11/T11</f>
        <v>#DIV/0!</v>
      </c>
      <c r="W11" s="4"/>
    </row>
    <row r="12" spans="1:23" ht="105" x14ac:dyDescent="0.25">
      <c r="A12" s="31">
        <v>5</v>
      </c>
      <c r="B12" s="36"/>
      <c r="C12" s="37" t="s">
        <v>314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120" x14ac:dyDescent="0.25">
      <c r="A13" s="31">
        <v>6</v>
      </c>
      <c r="B13" s="36"/>
      <c r="C13" s="37" t="s">
        <v>315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90" x14ac:dyDescent="0.25">
      <c r="A14" s="31">
        <v>7</v>
      </c>
      <c r="B14" s="36"/>
      <c r="C14" s="37" t="s">
        <v>316</v>
      </c>
      <c r="D14" s="4"/>
      <c r="E14" s="4"/>
      <c r="F14" s="4"/>
      <c r="G14" s="5" t="e">
        <f t="shared" ref="G14" si="12">F14/E14</f>
        <v>#DIV/0!</v>
      </c>
      <c r="H14" s="4"/>
      <c r="I14" s="4"/>
      <c r="J14" s="5" t="e">
        <f t="shared" ref="J14" si="13">I14/H14</f>
        <v>#DIV/0!</v>
      </c>
      <c r="K14" s="4"/>
      <c r="L14" s="4"/>
      <c r="M14" s="5" t="e">
        <f t="shared" ref="M14" si="14">L14/K14</f>
        <v>#DIV/0!</v>
      </c>
      <c r="N14" s="4"/>
      <c r="O14" s="4"/>
      <c r="P14" s="5" t="e">
        <f t="shared" ref="P14" si="15">O14/N14</f>
        <v>#DIV/0!</v>
      </c>
      <c r="Q14" s="4"/>
      <c r="R14" s="4"/>
      <c r="S14" s="5" t="e">
        <f t="shared" ref="S14" si="16">R14/Q14</f>
        <v>#DIV/0!</v>
      </c>
      <c r="T14" s="4"/>
      <c r="U14" s="4"/>
      <c r="V14" s="5" t="e">
        <f t="shared" ref="V14" si="17">U14/T14</f>
        <v>#DIV/0!</v>
      </c>
      <c r="W14" s="4"/>
    </row>
    <row r="15" spans="1:23" ht="30" x14ac:dyDescent="0.25">
      <c r="A15" s="31">
        <v>8</v>
      </c>
      <c r="B15" s="36"/>
      <c r="C15" s="37" t="s">
        <v>317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x14ac:dyDescent="0.25">
      <c r="A16" s="31">
        <v>9</v>
      </c>
      <c r="B16" s="36"/>
      <c r="C16" s="37" t="s">
        <v>318</v>
      </c>
      <c r="D16" s="4"/>
      <c r="E16" s="4"/>
      <c r="F16" s="4"/>
      <c r="G16" s="5" t="e">
        <f t="shared" ref="G16" si="18">F16/E16</f>
        <v>#DIV/0!</v>
      </c>
      <c r="H16" s="4"/>
      <c r="I16" s="4"/>
      <c r="J16" s="5" t="e">
        <f t="shared" ref="J16" si="19">I16/H16</f>
        <v>#DIV/0!</v>
      </c>
      <c r="K16" s="4"/>
      <c r="L16" s="4"/>
      <c r="M16" s="5" t="e">
        <f t="shared" ref="M16" si="20">L16/K16</f>
        <v>#DIV/0!</v>
      </c>
      <c r="N16" s="4"/>
      <c r="O16" s="4"/>
      <c r="P16" s="5" t="e">
        <f t="shared" ref="P16" si="21">O16/N16</f>
        <v>#DIV/0!</v>
      </c>
      <c r="Q16" s="4"/>
      <c r="R16" s="4"/>
      <c r="S16" s="5" t="e">
        <f t="shared" ref="S16" si="22">R16/Q16</f>
        <v>#DIV/0!</v>
      </c>
      <c r="T16" s="4"/>
      <c r="U16" s="4"/>
      <c r="V16" s="5" t="e">
        <f t="shared" ref="V16" si="23">U16/T16</f>
        <v>#DIV/0!</v>
      </c>
      <c r="W16" s="4"/>
    </row>
    <row r="17" spans="1:23" ht="60" x14ac:dyDescent="0.25">
      <c r="A17" s="31">
        <v>10</v>
      </c>
      <c r="B17" s="36"/>
      <c r="C17" s="37" t="s">
        <v>319</v>
      </c>
      <c r="D17" s="4"/>
      <c r="E17" s="4"/>
      <c r="F17" s="4"/>
      <c r="G17" s="5" t="e">
        <f>F17/E17</f>
        <v>#DIV/0!</v>
      </c>
      <c r="H17" s="4"/>
      <c r="I17" s="4"/>
      <c r="J17" s="5" t="e">
        <f>I17/H17</f>
        <v>#DIV/0!</v>
      </c>
      <c r="K17" s="4"/>
      <c r="L17" s="4"/>
      <c r="M17" s="5" t="e">
        <f>L17/K17</f>
        <v>#DIV/0!</v>
      </c>
      <c r="N17" s="4"/>
      <c r="O17" s="4"/>
      <c r="P17" s="5" t="e">
        <f>O17/N17</f>
        <v>#DIV/0!</v>
      </c>
      <c r="Q17" s="4"/>
      <c r="R17" s="4"/>
      <c r="S17" s="5" t="e">
        <f>R17/Q17</f>
        <v>#DIV/0!</v>
      </c>
      <c r="T17" s="4"/>
      <c r="U17" s="4"/>
      <c r="V17" s="5" t="e">
        <f>U17/T17</f>
        <v>#DIV/0!</v>
      </c>
      <c r="W17" s="4"/>
    </row>
    <row r="18" spans="1:23" ht="75" x14ac:dyDescent="0.25">
      <c r="A18" s="31">
        <v>11</v>
      </c>
      <c r="B18" s="36"/>
      <c r="C18" s="37" t="s">
        <v>320</v>
      </c>
      <c r="D18" s="4"/>
      <c r="E18" s="4"/>
      <c r="F18" s="4"/>
      <c r="G18" s="5" t="e">
        <f>F18/E18</f>
        <v>#DIV/0!</v>
      </c>
      <c r="H18" s="4"/>
      <c r="I18" s="4"/>
      <c r="J18" s="5" t="e">
        <f>I18/H18</f>
        <v>#DIV/0!</v>
      </c>
      <c r="K18" s="4"/>
      <c r="L18" s="4"/>
      <c r="M18" s="5" t="e">
        <f>L18/K18</f>
        <v>#DIV/0!</v>
      </c>
      <c r="N18" s="4"/>
      <c r="O18" s="4"/>
      <c r="P18" s="5" t="e">
        <f>O18/N18</f>
        <v>#DIV/0!</v>
      </c>
      <c r="Q18" s="4"/>
      <c r="R18" s="4"/>
      <c r="S18" s="5" t="e">
        <f>R18/Q18</f>
        <v>#DIV/0!</v>
      </c>
      <c r="T18" s="4"/>
      <c r="U18" s="4"/>
      <c r="V18" s="5" t="e">
        <f>U18/T18</f>
        <v>#DIV/0!</v>
      </c>
      <c r="W18" s="4"/>
    </row>
    <row r="19" spans="1:23" ht="45" x14ac:dyDescent="0.25">
      <c r="A19" s="31">
        <v>12</v>
      </c>
      <c r="B19" s="36"/>
      <c r="C19" s="37" t="s">
        <v>321</v>
      </c>
      <c r="D19" s="4"/>
      <c r="E19" s="4"/>
      <c r="F19" s="4"/>
      <c r="G19" s="5" t="e">
        <f t="shared" ref="G19" si="24">F19/E19</f>
        <v>#DIV/0!</v>
      </c>
      <c r="H19" s="4"/>
      <c r="I19" s="4"/>
      <c r="J19" s="5" t="e">
        <f t="shared" ref="J19" si="25">I19/H19</f>
        <v>#DIV/0!</v>
      </c>
      <c r="K19" s="4"/>
      <c r="L19" s="4"/>
      <c r="M19" s="5" t="e">
        <f t="shared" ref="M19" si="26">L19/K19</f>
        <v>#DIV/0!</v>
      </c>
      <c r="N19" s="4"/>
      <c r="O19" s="4"/>
      <c r="P19" s="5" t="e">
        <f t="shared" ref="P19" si="27">O19/N19</f>
        <v>#DIV/0!</v>
      </c>
      <c r="Q19" s="4"/>
      <c r="R19" s="4"/>
      <c r="S19" s="5" t="e">
        <f t="shared" ref="S19" si="28">R19/Q19</f>
        <v>#DIV/0!</v>
      </c>
      <c r="T19" s="4"/>
      <c r="U19" s="4"/>
      <c r="V19" s="5" t="e">
        <f t="shared" ref="V19" si="29">U19/T19</f>
        <v>#DIV/0!</v>
      </c>
      <c r="W19" s="4"/>
    </row>
    <row r="20" spans="1:23" ht="60" x14ac:dyDescent="0.25">
      <c r="A20" s="31">
        <v>13</v>
      </c>
      <c r="B20" s="36"/>
      <c r="C20" s="37" t="s">
        <v>322</v>
      </c>
      <c r="D20" s="4"/>
      <c r="E20" s="4"/>
      <c r="F20" s="4"/>
      <c r="G20" s="5" t="e">
        <f>F20/E20</f>
        <v>#DIV/0!</v>
      </c>
      <c r="H20" s="4"/>
      <c r="I20" s="4"/>
      <c r="J20" s="5" t="e">
        <f>I20/H20</f>
        <v>#DIV/0!</v>
      </c>
      <c r="K20" s="4"/>
      <c r="L20" s="4"/>
      <c r="M20" s="5" t="e">
        <f>L20/K20</f>
        <v>#DIV/0!</v>
      </c>
      <c r="N20" s="4"/>
      <c r="O20" s="4"/>
      <c r="P20" s="5" t="e">
        <f>O20/N20</f>
        <v>#DIV/0!</v>
      </c>
      <c r="Q20" s="4"/>
      <c r="R20" s="4"/>
      <c r="S20" s="5" t="e">
        <f>R20/Q20</f>
        <v>#DIV/0!</v>
      </c>
      <c r="T20" s="4"/>
      <c r="U20" s="4"/>
      <c r="V20" s="5" t="e">
        <f>U20/T20</f>
        <v>#DIV/0!</v>
      </c>
      <c r="W20" s="4"/>
    </row>
    <row r="21" spans="1:23" ht="45" x14ac:dyDescent="0.25">
      <c r="A21" s="31">
        <v>14</v>
      </c>
      <c r="B21" s="36"/>
      <c r="C21" s="37" t="s">
        <v>323</v>
      </c>
      <c r="D21" s="4"/>
      <c r="E21" s="4"/>
      <c r="F21" s="4"/>
      <c r="G21" s="5" t="e">
        <f t="shared" ref="G21" si="30">F21/E21</f>
        <v>#DIV/0!</v>
      </c>
      <c r="H21" s="4"/>
      <c r="I21" s="4"/>
      <c r="J21" s="5" t="e">
        <f t="shared" ref="J21" si="31">I21/H21</f>
        <v>#DIV/0!</v>
      </c>
      <c r="K21" s="4"/>
      <c r="L21" s="4"/>
      <c r="M21" s="5" t="e">
        <f t="shared" ref="M21" si="32">L21/K21</f>
        <v>#DIV/0!</v>
      </c>
      <c r="N21" s="4"/>
      <c r="O21" s="4"/>
      <c r="P21" s="5" t="e">
        <f t="shared" ref="P21" si="33">O21/N21</f>
        <v>#DIV/0!</v>
      </c>
      <c r="Q21" s="4"/>
      <c r="R21" s="4"/>
      <c r="S21" s="5" t="e">
        <f t="shared" ref="S21" si="34">R21/Q21</f>
        <v>#DIV/0!</v>
      </c>
      <c r="T21" s="4"/>
      <c r="U21" s="4"/>
      <c r="V21" s="5" t="e">
        <f t="shared" ref="V21" si="35">U21/T21</f>
        <v>#DIV/0!</v>
      </c>
      <c r="W21" s="4"/>
    </row>
    <row r="22" spans="1:23" ht="45" x14ac:dyDescent="0.25">
      <c r="A22" s="31">
        <v>15</v>
      </c>
      <c r="B22" s="36"/>
      <c r="C22" s="37" t="s">
        <v>324</v>
      </c>
      <c r="D22" s="4"/>
      <c r="E22" s="4"/>
      <c r="F22" s="4"/>
      <c r="G22" s="5" t="e">
        <f>F22/E22</f>
        <v>#DIV/0!</v>
      </c>
      <c r="H22" s="4"/>
      <c r="I22" s="4"/>
      <c r="J22" s="5" t="e">
        <f>I22/H22</f>
        <v>#DIV/0!</v>
      </c>
      <c r="K22" s="4"/>
      <c r="L22" s="4"/>
      <c r="M22" s="5" t="e">
        <f>L22/K22</f>
        <v>#DIV/0!</v>
      </c>
      <c r="N22" s="4"/>
      <c r="O22" s="4"/>
      <c r="P22" s="5" t="e">
        <f>O22/N22</f>
        <v>#DIV/0!</v>
      </c>
      <c r="Q22" s="4"/>
      <c r="R22" s="4"/>
      <c r="S22" s="5" t="e">
        <f>R22/Q22</f>
        <v>#DIV/0!</v>
      </c>
      <c r="T22" s="4"/>
      <c r="U22" s="4"/>
      <c r="V22" s="5" t="e">
        <f>U22/T22</f>
        <v>#DIV/0!</v>
      </c>
      <c r="W22" s="4"/>
    </row>
    <row r="23" spans="1:23" ht="45" x14ac:dyDescent="0.25">
      <c r="A23" s="31">
        <v>16</v>
      </c>
      <c r="B23" s="36"/>
      <c r="C23" s="37" t="s">
        <v>325</v>
      </c>
      <c r="D23" s="4"/>
      <c r="E23" s="4"/>
      <c r="F23" s="4"/>
      <c r="G23" s="5" t="e">
        <f>F23/E23</f>
        <v>#DIV/0!</v>
      </c>
      <c r="H23" s="4"/>
      <c r="I23" s="4"/>
      <c r="J23" s="5" t="e">
        <f>I23/H23</f>
        <v>#DIV/0!</v>
      </c>
      <c r="K23" s="4"/>
      <c r="L23" s="4"/>
      <c r="M23" s="5" t="e">
        <f>L23/K23</f>
        <v>#DIV/0!</v>
      </c>
      <c r="N23" s="4"/>
      <c r="O23" s="4"/>
      <c r="P23" s="5" t="e">
        <f>O23/N23</f>
        <v>#DIV/0!</v>
      </c>
      <c r="Q23" s="4"/>
      <c r="R23" s="4"/>
      <c r="S23" s="5" t="e">
        <f>R23/Q23</f>
        <v>#DIV/0!</v>
      </c>
      <c r="T23" s="4"/>
      <c r="U23" s="4"/>
      <c r="V23" s="5" t="e">
        <f>U23/T23</f>
        <v>#DIV/0!</v>
      </c>
      <c r="W23" s="4"/>
    </row>
    <row r="24" spans="1:23" ht="45" x14ac:dyDescent="0.25">
      <c r="A24" s="31">
        <v>17</v>
      </c>
      <c r="B24" s="36"/>
      <c r="C24" s="37" t="s">
        <v>326</v>
      </c>
      <c r="D24" s="4"/>
      <c r="E24" s="4"/>
      <c r="F24" s="4"/>
      <c r="G24" s="5" t="e">
        <f t="shared" ref="G24" si="36">F24/E24</f>
        <v>#DIV/0!</v>
      </c>
      <c r="H24" s="4"/>
      <c r="I24" s="4"/>
      <c r="J24" s="5" t="e">
        <f t="shared" ref="J24" si="37">I24/H24</f>
        <v>#DIV/0!</v>
      </c>
      <c r="K24" s="4"/>
      <c r="L24" s="4"/>
      <c r="M24" s="5" t="e">
        <f t="shared" ref="M24" si="38">L24/K24</f>
        <v>#DIV/0!</v>
      </c>
      <c r="N24" s="4"/>
      <c r="O24" s="4"/>
      <c r="P24" s="5" t="e">
        <f t="shared" ref="P24" si="39">O24/N24</f>
        <v>#DIV/0!</v>
      </c>
      <c r="Q24" s="4"/>
      <c r="R24" s="4"/>
      <c r="S24" s="5" t="e">
        <f t="shared" ref="S24" si="40">R24/Q24</f>
        <v>#DIV/0!</v>
      </c>
      <c r="T24" s="4"/>
      <c r="U24" s="4"/>
      <c r="V24" s="5" t="e">
        <f t="shared" ref="V24" si="41">U24/T24</f>
        <v>#DIV/0!</v>
      </c>
      <c r="W24" s="4"/>
    </row>
    <row r="25" spans="1:23" ht="45" x14ac:dyDescent="0.25">
      <c r="A25" s="31">
        <v>18</v>
      </c>
      <c r="B25" s="36"/>
      <c r="C25" s="37" t="s">
        <v>327</v>
      </c>
      <c r="D25" s="4"/>
      <c r="E25" s="4"/>
      <c r="F25" s="4"/>
      <c r="G25" s="5" t="e">
        <f>F25/E25</f>
        <v>#DIV/0!</v>
      </c>
      <c r="H25" s="4"/>
      <c r="I25" s="4"/>
      <c r="J25" s="5" t="e">
        <f>I25/H25</f>
        <v>#DIV/0!</v>
      </c>
      <c r="K25" s="4"/>
      <c r="L25" s="4"/>
      <c r="M25" s="5" t="e">
        <f>L25/K25</f>
        <v>#DIV/0!</v>
      </c>
      <c r="N25" s="4"/>
      <c r="O25" s="4"/>
      <c r="P25" s="5" t="e">
        <f>O25/N25</f>
        <v>#DIV/0!</v>
      </c>
      <c r="Q25" s="4"/>
      <c r="R25" s="4"/>
      <c r="S25" s="5" t="e">
        <f>R25/Q25</f>
        <v>#DIV/0!</v>
      </c>
      <c r="T25" s="4"/>
      <c r="U25" s="4"/>
      <c r="V25" s="5" t="e">
        <f>U25/T25</f>
        <v>#DIV/0!</v>
      </c>
      <c r="W25" s="4"/>
    </row>
    <row r="26" spans="1:23" ht="45" x14ac:dyDescent="0.25">
      <c r="A26" s="31">
        <v>19</v>
      </c>
      <c r="B26" s="36"/>
      <c r="C26" s="37" t="s">
        <v>328</v>
      </c>
      <c r="D26" s="4"/>
      <c r="E26" s="4"/>
      <c r="F26" s="4"/>
      <c r="G26" s="5" t="e">
        <f t="shared" ref="G26" si="42">F26/E26</f>
        <v>#DIV/0!</v>
      </c>
      <c r="H26" s="4"/>
      <c r="I26" s="4"/>
      <c r="J26" s="5" t="e">
        <f t="shared" ref="J26" si="43">I26/H26</f>
        <v>#DIV/0!</v>
      </c>
      <c r="K26" s="4"/>
      <c r="L26" s="4"/>
      <c r="M26" s="5" t="e">
        <f t="shared" ref="M26" si="44">L26/K26</f>
        <v>#DIV/0!</v>
      </c>
      <c r="N26" s="4"/>
      <c r="O26" s="4"/>
      <c r="P26" s="5" t="e">
        <f t="shared" ref="P26" si="45">O26/N26</f>
        <v>#DIV/0!</v>
      </c>
      <c r="Q26" s="4"/>
      <c r="R26" s="4"/>
      <c r="S26" s="5" t="e">
        <f t="shared" ref="S26" si="46">R26/Q26</f>
        <v>#DIV/0!</v>
      </c>
      <c r="T26" s="4"/>
      <c r="U26" s="4"/>
      <c r="V26" s="5" t="e">
        <f t="shared" ref="V26" si="47">U26/T26</f>
        <v>#DIV/0!</v>
      </c>
      <c r="W26" s="4"/>
    </row>
    <row r="27" spans="1:23" ht="60" x14ac:dyDescent="0.25">
      <c r="A27" s="31">
        <v>20</v>
      </c>
      <c r="B27" s="36"/>
      <c r="C27" s="37" t="s">
        <v>329</v>
      </c>
      <c r="D27" s="4"/>
      <c r="E27" s="4"/>
      <c r="F27" s="4"/>
      <c r="G27" s="5" t="e">
        <f>F27/E27</f>
        <v>#DIV/0!</v>
      </c>
      <c r="H27" s="4"/>
      <c r="I27" s="4"/>
      <c r="J27" s="5" t="e">
        <f>I27/H27</f>
        <v>#DIV/0!</v>
      </c>
      <c r="K27" s="4"/>
      <c r="L27" s="4"/>
      <c r="M27" s="5" t="e">
        <f>L27/K27</f>
        <v>#DIV/0!</v>
      </c>
      <c r="N27" s="4"/>
      <c r="O27" s="4"/>
      <c r="P27" s="5" t="e">
        <f>O27/N27</f>
        <v>#DIV/0!</v>
      </c>
      <c r="Q27" s="4"/>
      <c r="R27" s="4"/>
      <c r="S27" s="5" t="e">
        <f>R27/Q27</f>
        <v>#DIV/0!</v>
      </c>
      <c r="T27" s="4"/>
      <c r="U27" s="4"/>
      <c r="V27" s="5" t="e">
        <f>U27/T27</f>
        <v>#DIV/0!</v>
      </c>
      <c r="W27" s="4"/>
    </row>
    <row r="28" spans="1:23" ht="120" x14ac:dyDescent="0.25">
      <c r="A28" s="31">
        <v>21</v>
      </c>
      <c r="B28" s="36"/>
      <c r="C28" s="37" t="s">
        <v>330</v>
      </c>
      <c r="D28" s="4"/>
      <c r="E28" s="4"/>
      <c r="F28" s="4"/>
      <c r="G28" s="5" t="e">
        <f>F28/E28</f>
        <v>#DIV/0!</v>
      </c>
      <c r="H28" s="4"/>
      <c r="I28" s="4"/>
      <c r="J28" s="5" t="e">
        <f>I28/H28</f>
        <v>#DIV/0!</v>
      </c>
      <c r="K28" s="4"/>
      <c r="L28" s="4"/>
      <c r="M28" s="5" t="e">
        <f>L28/K28</f>
        <v>#DIV/0!</v>
      </c>
      <c r="N28" s="4"/>
      <c r="O28" s="4"/>
      <c r="P28" s="5" t="e">
        <f>O28/N28</f>
        <v>#DIV/0!</v>
      </c>
      <c r="Q28" s="4"/>
      <c r="R28" s="4"/>
      <c r="S28" s="5" t="e">
        <f>R28/Q28</f>
        <v>#DIV/0!</v>
      </c>
      <c r="T28" s="4"/>
      <c r="U28" s="4"/>
      <c r="V28" s="5" t="e">
        <f>U28/T28</f>
        <v>#DIV/0!</v>
      </c>
      <c r="W28" s="4"/>
    </row>
    <row r="29" spans="1:23" ht="90" x14ac:dyDescent="0.25">
      <c r="A29" s="31">
        <v>22</v>
      </c>
      <c r="B29" s="36"/>
      <c r="C29" s="37" t="s">
        <v>331</v>
      </c>
      <c r="D29" s="4"/>
      <c r="E29" s="4"/>
      <c r="F29" s="4"/>
      <c r="G29" s="5" t="e">
        <f t="shared" ref="G29" si="48">F29/E29</f>
        <v>#DIV/0!</v>
      </c>
      <c r="H29" s="4"/>
      <c r="I29" s="4"/>
      <c r="J29" s="5" t="e">
        <f t="shared" ref="J29" si="49">I29/H29</f>
        <v>#DIV/0!</v>
      </c>
      <c r="K29" s="4"/>
      <c r="L29" s="4"/>
      <c r="M29" s="5" t="e">
        <f t="shared" ref="M29" si="50">L29/K29</f>
        <v>#DIV/0!</v>
      </c>
      <c r="N29" s="4"/>
      <c r="O29" s="4"/>
      <c r="P29" s="5" t="e">
        <f t="shared" ref="P29" si="51">O29/N29</f>
        <v>#DIV/0!</v>
      </c>
      <c r="Q29" s="4"/>
      <c r="R29" s="4"/>
      <c r="S29" s="5" t="e">
        <f t="shared" ref="S29" si="52">R29/Q29</f>
        <v>#DIV/0!</v>
      </c>
      <c r="T29" s="4"/>
      <c r="U29" s="4"/>
      <c r="V29" s="5" t="e">
        <f t="shared" ref="V29" si="53">U29/T29</f>
        <v>#DIV/0!</v>
      </c>
      <c r="W29" s="4"/>
    </row>
    <row r="30" spans="1:23" ht="45" x14ac:dyDescent="0.25">
      <c r="A30" s="31">
        <v>23</v>
      </c>
      <c r="B30" s="36"/>
      <c r="C30" s="37" t="s">
        <v>332</v>
      </c>
      <c r="D30" s="4"/>
      <c r="E30" s="4"/>
      <c r="F30" s="4"/>
      <c r="G30" s="5" t="e">
        <f>F30/E30</f>
        <v>#DIV/0!</v>
      </c>
      <c r="H30" s="4"/>
      <c r="I30" s="4"/>
      <c r="J30" s="5" t="e">
        <f>I30/H30</f>
        <v>#DIV/0!</v>
      </c>
      <c r="K30" s="4"/>
      <c r="L30" s="4"/>
      <c r="M30" s="5" t="e">
        <f>L30/K30</f>
        <v>#DIV/0!</v>
      </c>
      <c r="N30" s="4"/>
      <c r="O30" s="4"/>
      <c r="P30" s="5" t="e">
        <f>O30/N30</f>
        <v>#DIV/0!</v>
      </c>
      <c r="Q30" s="4"/>
      <c r="R30" s="4"/>
      <c r="S30" s="5" t="e">
        <f>R30/Q30</f>
        <v>#DIV/0!</v>
      </c>
      <c r="T30" s="4"/>
      <c r="U30" s="4"/>
      <c r="V30" s="5" t="e">
        <f>U30/T30</f>
        <v>#DIV/0!</v>
      </c>
      <c r="W30" s="4"/>
    </row>
    <row r="31" spans="1:23" ht="75" x14ac:dyDescent="0.25">
      <c r="A31" s="31">
        <v>24</v>
      </c>
      <c r="B31" s="36"/>
      <c r="C31" s="37" t="s">
        <v>333</v>
      </c>
      <c r="D31" s="4"/>
      <c r="E31" s="4"/>
      <c r="F31" s="4"/>
      <c r="G31" s="5" t="e">
        <f t="shared" ref="G31" si="54">F31/E31</f>
        <v>#DIV/0!</v>
      </c>
      <c r="H31" s="4"/>
      <c r="I31" s="4"/>
      <c r="J31" s="5" t="e">
        <f t="shared" ref="J31" si="55">I31/H31</f>
        <v>#DIV/0!</v>
      </c>
      <c r="K31" s="4"/>
      <c r="L31" s="4"/>
      <c r="M31" s="5" t="e">
        <f t="shared" ref="M31" si="56">L31/K31</f>
        <v>#DIV/0!</v>
      </c>
      <c r="N31" s="4"/>
      <c r="O31" s="4"/>
      <c r="P31" s="5" t="e">
        <f t="shared" ref="P31" si="57">O31/N31</f>
        <v>#DIV/0!</v>
      </c>
      <c r="Q31" s="4"/>
      <c r="R31" s="4"/>
      <c r="S31" s="5" t="e">
        <f t="shared" ref="S31" si="58">R31/Q31</f>
        <v>#DIV/0!</v>
      </c>
      <c r="T31" s="4"/>
      <c r="U31" s="4"/>
      <c r="V31" s="5" t="e">
        <f t="shared" ref="V31" si="59">U31/T31</f>
        <v>#DIV/0!</v>
      </c>
      <c r="W31" s="4"/>
    </row>
    <row r="32" spans="1:23" ht="120" x14ac:dyDescent="0.25">
      <c r="A32" s="31">
        <v>25</v>
      </c>
      <c r="B32" s="36"/>
      <c r="C32" s="37" t="s">
        <v>334</v>
      </c>
      <c r="D32" s="4"/>
      <c r="E32" s="4"/>
      <c r="F32" s="4"/>
      <c r="G32" s="5" t="e">
        <f>F32/E32</f>
        <v>#DIV/0!</v>
      </c>
      <c r="H32" s="4"/>
      <c r="I32" s="4"/>
      <c r="J32" s="5" t="e">
        <f>I32/H32</f>
        <v>#DIV/0!</v>
      </c>
      <c r="K32" s="4"/>
      <c r="L32" s="4"/>
      <c r="M32" s="5" t="e">
        <f>L32/K32</f>
        <v>#DIV/0!</v>
      </c>
      <c r="N32" s="4"/>
      <c r="O32" s="4"/>
      <c r="P32" s="5" t="e">
        <f>O32/N32</f>
        <v>#DIV/0!</v>
      </c>
      <c r="Q32" s="4"/>
      <c r="R32" s="4"/>
      <c r="S32" s="5" t="e">
        <f>R32/Q32</f>
        <v>#DIV/0!</v>
      </c>
      <c r="T32" s="4"/>
      <c r="U32" s="4"/>
      <c r="V32" s="5" t="e">
        <f>U32/T32</f>
        <v>#DIV/0!</v>
      </c>
      <c r="W32" s="4"/>
    </row>
    <row r="33" spans="1:23" ht="45" x14ac:dyDescent="0.25">
      <c r="A33" s="31">
        <v>26</v>
      </c>
      <c r="B33" s="36"/>
      <c r="C33" s="37" t="s">
        <v>335</v>
      </c>
      <c r="D33" s="4"/>
      <c r="E33" s="4"/>
      <c r="F33" s="4"/>
      <c r="G33" s="5" t="e">
        <f>F33/E33</f>
        <v>#DIV/0!</v>
      </c>
      <c r="H33" s="4"/>
      <c r="I33" s="4"/>
      <c r="J33" s="5" t="e">
        <f>I33/H33</f>
        <v>#DIV/0!</v>
      </c>
      <c r="K33" s="4"/>
      <c r="L33" s="4"/>
      <c r="M33" s="5" t="e">
        <f>L33/K33</f>
        <v>#DIV/0!</v>
      </c>
      <c r="N33" s="4"/>
      <c r="O33" s="4"/>
      <c r="P33" s="5" t="e">
        <f>O33/N33</f>
        <v>#DIV/0!</v>
      </c>
      <c r="Q33" s="4"/>
      <c r="R33" s="4"/>
      <c r="S33" s="5" t="e">
        <f>R33/Q33</f>
        <v>#DIV/0!</v>
      </c>
      <c r="T33" s="4"/>
      <c r="U33" s="4"/>
      <c r="V33" s="5" t="e">
        <f>U33/T33</f>
        <v>#DIV/0!</v>
      </c>
      <c r="W33" s="4"/>
    </row>
    <row r="34" spans="1:23" ht="45" x14ac:dyDescent="0.25">
      <c r="A34" s="31">
        <v>27</v>
      </c>
      <c r="B34" s="36"/>
      <c r="C34" s="37" t="s">
        <v>336</v>
      </c>
      <c r="D34" s="4"/>
      <c r="E34" s="4"/>
      <c r="F34" s="4"/>
      <c r="G34" s="5" t="e">
        <f t="shared" ref="G34" si="60">F34/E34</f>
        <v>#DIV/0!</v>
      </c>
      <c r="H34" s="4"/>
      <c r="I34" s="4"/>
      <c r="J34" s="5" t="e">
        <f t="shared" ref="J34" si="61">I34/H34</f>
        <v>#DIV/0!</v>
      </c>
      <c r="K34" s="4"/>
      <c r="L34" s="4"/>
      <c r="M34" s="5" t="e">
        <f t="shared" ref="M34" si="62">L34/K34</f>
        <v>#DIV/0!</v>
      </c>
      <c r="N34" s="4"/>
      <c r="O34" s="4"/>
      <c r="P34" s="5" t="e">
        <f t="shared" ref="P34" si="63">O34/N34</f>
        <v>#DIV/0!</v>
      </c>
      <c r="Q34" s="4"/>
      <c r="R34" s="4"/>
      <c r="S34" s="5" t="e">
        <f t="shared" ref="S34" si="64">R34/Q34</f>
        <v>#DIV/0!</v>
      </c>
      <c r="T34" s="4"/>
      <c r="U34" s="4"/>
      <c r="V34" s="5" t="e">
        <f t="shared" ref="V34" si="65">U34/T34</f>
        <v>#DIV/0!</v>
      </c>
      <c r="W34" s="4"/>
    </row>
    <row r="35" spans="1:23" ht="60" x14ac:dyDescent="0.25">
      <c r="A35" s="31">
        <v>28</v>
      </c>
      <c r="B35" s="36"/>
      <c r="C35" s="37" t="s">
        <v>337</v>
      </c>
      <c r="D35" s="4"/>
      <c r="E35" s="4"/>
      <c r="F35" s="4"/>
      <c r="G35" s="5" t="e">
        <f>F35/E35</f>
        <v>#DIV/0!</v>
      </c>
      <c r="H35" s="4"/>
      <c r="I35" s="4"/>
      <c r="J35" s="5" t="e">
        <f>I35/H35</f>
        <v>#DIV/0!</v>
      </c>
      <c r="K35" s="4"/>
      <c r="L35" s="4"/>
      <c r="M35" s="5" t="e">
        <f>L35/K35</f>
        <v>#DIV/0!</v>
      </c>
      <c r="N35" s="4"/>
      <c r="O35" s="4"/>
      <c r="P35" s="5" t="e">
        <f>O35/N35</f>
        <v>#DIV/0!</v>
      </c>
      <c r="Q35" s="4"/>
      <c r="R35" s="4"/>
      <c r="S35" s="5" t="e">
        <f>R35/Q35</f>
        <v>#DIV/0!</v>
      </c>
      <c r="T35" s="4"/>
      <c r="U35" s="4"/>
      <c r="V35" s="5" t="e">
        <f>U35/T35</f>
        <v>#DIV/0!</v>
      </c>
      <c r="W35" s="4"/>
    </row>
    <row r="36" spans="1:23" ht="105" x14ac:dyDescent="0.25">
      <c r="A36" s="31">
        <v>29</v>
      </c>
      <c r="B36" s="36"/>
      <c r="C36" s="37" t="s">
        <v>338</v>
      </c>
      <c r="D36" s="4"/>
      <c r="E36" s="4"/>
      <c r="F36" s="4"/>
      <c r="G36" s="5" t="e">
        <f t="shared" ref="G36" si="66">F36/E36</f>
        <v>#DIV/0!</v>
      </c>
      <c r="H36" s="4"/>
      <c r="I36" s="4"/>
      <c r="J36" s="5" t="e">
        <f t="shared" ref="J36" si="67">I36/H36</f>
        <v>#DIV/0!</v>
      </c>
      <c r="K36" s="4"/>
      <c r="L36" s="4"/>
      <c r="M36" s="5" t="e">
        <f t="shared" ref="M36" si="68">L36/K36</f>
        <v>#DIV/0!</v>
      </c>
      <c r="N36" s="4"/>
      <c r="O36" s="4"/>
      <c r="P36" s="5" t="e">
        <f t="shared" ref="P36" si="69">O36/N36</f>
        <v>#DIV/0!</v>
      </c>
      <c r="Q36" s="4"/>
      <c r="R36" s="4"/>
      <c r="S36" s="5" t="e">
        <f t="shared" ref="S36" si="70">R36/Q36</f>
        <v>#DIV/0!</v>
      </c>
      <c r="T36" s="4"/>
      <c r="U36" s="4"/>
      <c r="V36" s="5" t="e">
        <f t="shared" ref="V36" si="71">U36/T36</f>
        <v>#DIV/0!</v>
      </c>
      <c r="W36" s="4"/>
    </row>
    <row r="37" spans="1:23" ht="30" x14ac:dyDescent="0.25">
      <c r="A37" s="31">
        <v>30</v>
      </c>
      <c r="B37" s="36"/>
      <c r="C37" s="37" t="s">
        <v>339</v>
      </c>
      <c r="D37" s="4"/>
      <c r="E37" s="4"/>
      <c r="F37" s="4"/>
      <c r="G37" s="5" t="e">
        <f>F37/E37</f>
        <v>#DIV/0!</v>
      </c>
      <c r="H37" s="4"/>
      <c r="I37" s="4"/>
      <c r="J37" s="5" t="e">
        <f>I37/H37</f>
        <v>#DIV/0!</v>
      </c>
      <c r="K37" s="4"/>
      <c r="L37" s="4"/>
      <c r="M37" s="5" t="e">
        <f>L37/K37</f>
        <v>#DIV/0!</v>
      </c>
      <c r="N37" s="4"/>
      <c r="O37" s="4"/>
      <c r="P37" s="5" t="e">
        <f>O37/N37</f>
        <v>#DIV/0!</v>
      </c>
      <c r="Q37" s="4"/>
      <c r="R37" s="4"/>
      <c r="S37" s="5" t="e">
        <f>R37/Q37</f>
        <v>#DIV/0!</v>
      </c>
      <c r="T37" s="4"/>
      <c r="U37" s="4"/>
      <c r="V37" s="5" t="e">
        <f>U37/T37</f>
        <v>#DIV/0!</v>
      </c>
      <c r="W37" s="4"/>
    </row>
    <row r="38" spans="1:23" ht="90" x14ac:dyDescent="0.25">
      <c r="A38" s="31">
        <v>31</v>
      </c>
      <c r="B38" s="36"/>
      <c r="C38" s="37" t="s">
        <v>340</v>
      </c>
      <c r="D38" s="4"/>
      <c r="E38" s="4"/>
      <c r="F38" s="4"/>
      <c r="G38" s="5" t="e">
        <f>F38/E38</f>
        <v>#DIV/0!</v>
      </c>
      <c r="H38" s="4"/>
      <c r="I38" s="4"/>
      <c r="J38" s="5" t="e">
        <f>I38/H38</f>
        <v>#DIV/0!</v>
      </c>
      <c r="K38" s="4"/>
      <c r="L38" s="4"/>
      <c r="M38" s="5" t="e">
        <f>L38/K38</f>
        <v>#DIV/0!</v>
      </c>
      <c r="N38" s="4"/>
      <c r="O38" s="4"/>
      <c r="P38" s="5" t="e">
        <f>O38/N38</f>
        <v>#DIV/0!</v>
      </c>
      <c r="Q38" s="4"/>
      <c r="R38" s="4"/>
      <c r="S38" s="5" t="e">
        <f>R38/Q38</f>
        <v>#DIV/0!</v>
      </c>
      <c r="T38" s="4"/>
      <c r="U38" s="4"/>
      <c r="V38" s="5" t="e">
        <f>U38/T38</f>
        <v>#DIV/0!</v>
      </c>
      <c r="W38" s="4"/>
    </row>
    <row r="40" spans="1:23" x14ac:dyDescent="0.25">
      <c r="S40" s="28" t="s">
        <v>464</v>
      </c>
    </row>
    <row r="43" spans="1:23" x14ac:dyDescent="0.25">
      <c r="S43" s="28" t="s">
        <v>466</v>
      </c>
    </row>
    <row r="44" spans="1:23" x14ac:dyDescent="0.25">
      <c r="S44" s="28" t="s">
        <v>465</v>
      </c>
    </row>
  </sheetData>
  <autoFilter ref="A2:W38" xr:uid="{00000000-0009-0000-0000-000011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2" right="0.21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00"/>
  </sheetPr>
  <dimension ref="A1:W23"/>
  <sheetViews>
    <sheetView topLeftCell="A17" zoomScale="90" zoomScaleNormal="90" workbookViewId="0">
      <selection activeCell="S19" sqref="S19:S23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AVERAGE(#REF!,#REF!,#REF!,#REF!,#REF!,#REF!,#REF!,#REF!,G7,#REF!,#REF!,#REF!,#REF!,#REF!,#REF!,#REF!,#REF!,#REF!)</f>
        <v>#REF!</v>
      </c>
      <c r="H6" s="4"/>
      <c r="I6" s="4"/>
      <c r="J6" s="5" t="e">
        <f>AVERAGE(#REF!,#REF!,#REF!,#REF!,#REF!,#REF!,#REF!,#REF!,J7,#REF!,#REF!,#REF!,#REF!,#REF!,#REF!,#REF!,#REF!,#REF!)</f>
        <v>#REF!</v>
      </c>
      <c r="K6" s="4"/>
      <c r="L6" s="4"/>
      <c r="M6" s="5" t="e">
        <f>AVERAGE(#REF!,#REF!,#REF!,#REF!,#REF!,#REF!,#REF!,#REF!,M7,#REF!,#REF!,#REF!,#REF!,#REF!,#REF!,#REF!,#REF!,#REF!)</f>
        <v>#REF!</v>
      </c>
      <c r="N6" s="4"/>
      <c r="O6" s="4"/>
      <c r="P6" s="5" t="e">
        <f>AVERAGE(#REF!,#REF!,#REF!,#REF!,#REF!,#REF!,#REF!,#REF!,P7,#REF!,#REF!,#REF!,#REF!,#REF!,#REF!,#REF!,#REF!,#REF!)</f>
        <v>#REF!</v>
      </c>
      <c r="Q6" s="4"/>
      <c r="R6" s="4"/>
      <c r="S6" s="5" t="e">
        <f>AVERAGE(#REF!,#REF!,#REF!,#REF!,#REF!,#REF!,#REF!,#REF!,S7,#REF!,#REF!,#REF!,#REF!,#REF!,#REF!,#REF!,#REF!,#REF!)</f>
        <v>#REF!</v>
      </c>
      <c r="T6" s="4"/>
      <c r="U6" s="4"/>
      <c r="V6" s="5" t="e">
        <f>AVERAGE(#REF!,#REF!,#REF!,#REF!,#REF!,#REF!,#REF!,#REF!,V7,#REF!,#REF!,#REF!,#REF!,#REF!,#REF!,#REF!,#REF!,#REF!)</f>
        <v>#REF!</v>
      </c>
      <c r="W6" s="4"/>
    </row>
    <row r="7" spans="1:23" x14ac:dyDescent="0.25">
      <c r="A7" s="33"/>
      <c r="B7" s="6" t="s">
        <v>44</v>
      </c>
      <c r="C7" s="8" t="s">
        <v>45</v>
      </c>
      <c r="D7" s="4"/>
      <c r="E7" s="4"/>
      <c r="F7" s="4"/>
      <c r="G7" s="5" t="e">
        <f>AVERAGE(G8:G17)</f>
        <v>#DIV/0!</v>
      </c>
      <c r="H7" s="4"/>
      <c r="I7" s="4"/>
      <c r="J7" s="5" t="e">
        <f>AVERAGE(J8:J17)</f>
        <v>#DIV/0!</v>
      </c>
      <c r="K7" s="4"/>
      <c r="L7" s="4"/>
      <c r="M7" s="5" t="e">
        <f>AVERAGE(M8:M17)</f>
        <v>#DIV/0!</v>
      </c>
      <c r="N7" s="4"/>
      <c r="O7" s="4"/>
      <c r="P7" s="5" t="e">
        <f>AVERAGE(P8:P17)</f>
        <v>#DIV/0!</v>
      </c>
      <c r="Q7" s="4"/>
      <c r="R7" s="4"/>
      <c r="S7" s="5" t="e">
        <f>AVERAGE(S8:S17)</f>
        <v>#DIV/0!</v>
      </c>
      <c r="T7" s="4"/>
      <c r="U7" s="4"/>
      <c r="V7" s="5" t="e">
        <f>AVERAGE(V8:V17)</f>
        <v>#DIV/0!</v>
      </c>
      <c r="W7" s="4"/>
    </row>
    <row r="8" spans="1:23" ht="30" x14ac:dyDescent="0.25">
      <c r="A8" s="31">
        <v>1</v>
      </c>
      <c r="B8" s="10"/>
      <c r="C8" s="11" t="s">
        <v>211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10"/>
      <c r="C9" s="11" t="s">
        <v>212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213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1" spans="1:23" ht="30" x14ac:dyDescent="0.25">
      <c r="A11" s="31">
        <v>4</v>
      </c>
      <c r="B11" s="10"/>
      <c r="C11" s="11" t="s">
        <v>214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30" x14ac:dyDescent="0.25">
      <c r="A12" s="31">
        <v>5</v>
      </c>
      <c r="B12" s="10"/>
      <c r="C12" s="11" t="s">
        <v>215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30" x14ac:dyDescent="0.25">
      <c r="A13" s="31">
        <v>6</v>
      </c>
      <c r="B13" s="10"/>
      <c r="C13" s="11" t="s">
        <v>216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30" x14ac:dyDescent="0.25">
      <c r="A14" s="31">
        <v>7</v>
      </c>
      <c r="B14" s="10"/>
      <c r="C14" s="11" t="s">
        <v>217</v>
      </c>
      <c r="D14" s="4"/>
      <c r="E14" s="4"/>
      <c r="F14" s="4"/>
      <c r="G14" s="5" t="e">
        <f t="shared" ref="G14" si="6">F14/E14</f>
        <v>#DIV/0!</v>
      </c>
      <c r="H14" s="4"/>
      <c r="I14" s="4"/>
      <c r="J14" s="5" t="e">
        <f t="shared" ref="J14" si="7">I14/H14</f>
        <v>#DIV/0!</v>
      </c>
      <c r="K14" s="4"/>
      <c r="L14" s="4"/>
      <c r="M14" s="5" t="e">
        <f t="shared" ref="M14" si="8">L14/K14</f>
        <v>#DIV/0!</v>
      </c>
      <c r="N14" s="4"/>
      <c r="O14" s="4"/>
      <c r="P14" s="5" t="e">
        <f t="shared" ref="P14" si="9">O14/N14</f>
        <v>#DIV/0!</v>
      </c>
      <c r="Q14" s="4"/>
      <c r="R14" s="4"/>
      <c r="S14" s="5" t="e">
        <f t="shared" ref="S14" si="10">R14/Q14</f>
        <v>#DIV/0!</v>
      </c>
      <c r="T14" s="4"/>
      <c r="U14" s="4"/>
      <c r="V14" s="5" t="e">
        <f t="shared" ref="V14" si="11">U14/T14</f>
        <v>#DIV/0!</v>
      </c>
      <c r="W14" s="4"/>
    </row>
    <row r="15" spans="1:23" ht="30" x14ac:dyDescent="0.25">
      <c r="A15" s="31">
        <v>8</v>
      </c>
      <c r="B15" s="10"/>
      <c r="C15" s="11" t="s">
        <v>218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45" x14ac:dyDescent="0.25">
      <c r="A16" s="31">
        <v>9</v>
      </c>
      <c r="B16" s="10"/>
      <c r="C16" s="11" t="s">
        <v>219</v>
      </c>
      <c r="D16" s="4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7" spans="1:23" ht="60" x14ac:dyDescent="0.25">
      <c r="A17" s="31">
        <v>10</v>
      </c>
      <c r="B17" s="10"/>
      <c r="C17" s="11" t="s">
        <v>220</v>
      </c>
      <c r="D17" s="4"/>
      <c r="E17" s="4"/>
      <c r="F17" s="4"/>
      <c r="G17" s="5" t="e">
        <f>F17/E17</f>
        <v>#DIV/0!</v>
      </c>
      <c r="H17" s="4"/>
      <c r="I17" s="4"/>
      <c r="J17" s="5" t="e">
        <f>I17/H17</f>
        <v>#DIV/0!</v>
      </c>
      <c r="K17" s="4"/>
      <c r="L17" s="4"/>
      <c r="M17" s="5" t="e">
        <f>L17/K17</f>
        <v>#DIV/0!</v>
      </c>
      <c r="N17" s="4"/>
      <c r="O17" s="4"/>
      <c r="P17" s="5" t="e">
        <f>O17/N17</f>
        <v>#DIV/0!</v>
      </c>
      <c r="Q17" s="4"/>
      <c r="R17" s="4"/>
      <c r="S17" s="5" t="e">
        <f>R17/Q17</f>
        <v>#DIV/0!</v>
      </c>
      <c r="T17" s="4"/>
      <c r="U17" s="4"/>
      <c r="V17" s="5" t="e">
        <f>U17/T17</f>
        <v>#DIV/0!</v>
      </c>
      <c r="W17" s="4"/>
    </row>
    <row r="19" spans="1:23" x14ac:dyDescent="0.25">
      <c r="S19" s="28" t="s">
        <v>464</v>
      </c>
    </row>
    <row r="22" spans="1:23" x14ac:dyDescent="0.25">
      <c r="S22" s="28" t="s">
        <v>466</v>
      </c>
    </row>
    <row r="23" spans="1:23" x14ac:dyDescent="0.25">
      <c r="S23" s="28" t="s">
        <v>465</v>
      </c>
    </row>
  </sheetData>
  <autoFilter ref="A2:W17" xr:uid="{00000000-0009-0000-0000-000012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19" right="0.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</sheetPr>
  <dimension ref="A1:W20"/>
  <sheetViews>
    <sheetView tabSelected="1" zoomScale="80" zoomScaleNormal="80" workbookViewId="0">
      <selection activeCell="C8" sqref="C8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3.28515625" style="1" customWidth="1"/>
    <col min="4" max="4" width="12.42578125" style="1" customWidth="1"/>
    <col min="5" max="5" width="7.7109375" style="1" customWidth="1"/>
    <col min="6" max="6" width="8.28515625" style="1" bestFit="1" customWidth="1"/>
    <col min="7" max="7" width="8.42578125" style="1" customWidth="1"/>
    <col min="8" max="8" width="7.42578125" style="1" customWidth="1"/>
    <col min="9" max="9" width="8.28515625" style="1" bestFit="1" customWidth="1"/>
    <col min="10" max="10" width="7" style="1" customWidth="1"/>
    <col min="11" max="11" width="8.5703125" style="1" customWidth="1"/>
    <col min="12" max="12" width="9.28515625" style="1" customWidth="1"/>
    <col min="13" max="13" width="7.5703125" style="1" customWidth="1"/>
    <col min="14" max="14" width="8.5703125" style="1" customWidth="1"/>
    <col min="15" max="15" width="8.28515625" style="1" bestFit="1" customWidth="1"/>
    <col min="16" max="16" width="9" style="1" customWidth="1"/>
    <col min="17" max="17" width="9.28515625" style="1" customWidth="1"/>
    <col min="18" max="18" width="9.140625" style="1" customWidth="1"/>
    <col min="19" max="19" width="9" style="1" customWidth="1"/>
    <col min="20" max="21" width="9.7109375" style="1" customWidth="1"/>
    <col min="22" max="22" width="8.5703125" style="1" customWidth="1"/>
    <col min="23" max="23" width="1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4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ht="25.5" customHeight="1" x14ac:dyDescent="0.25">
      <c r="A6" s="40">
        <v>2</v>
      </c>
      <c r="B6" s="13" t="s">
        <v>31</v>
      </c>
      <c r="C6" s="12"/>
      <c r="D6" s="4"/>
      <c r="E6" s="4"/>
      <c r="F6" s="4"/>
      <c r="G6" s="5"/>
      <c r="H6" s="4"/>
      <c r="I6" s="4"/>
      <c r="J6" s="5"/>
      <c r="K6" s="4"/>
      <c r="L6" s="4"/>
      <c r="M6" s="5"/>
      <c r="N6" s="4"/>
      <c r="O6" s="4"/>
      <c r="P6" s="5"/>
      <c r="Q6" s="4"/>
      <c r="R6" s="4"/>
      <c r="S6" s="5"/>
      <c r="T6" s="4"/>
      <c r="U6" s="4"/>
      <c r="V6" s="5"/>
      <c r="W6" s="4"/>
    </row>
    <row r="7" spans="1:23" ht="31.5" customHeight="1" x14ac:dyDescent="0.25">
      <c r="A7" s="40"/>
      <c r="B7" s="40" t="s">
        <v>46</v>
      </c>
      <c r="C7" s="8" t="s">
        <v>47</v>
      </c>
      <c r="D7" s="4"/>
      <c r="E7" s="4"/>
      <c r="F7" s="4"/>
      <c r="G7" s="5"/>
      <c r="H7" s="4"/>
      <c r="I7" s="4"/>
      <c r="J7" s="5"/>
      <c r="K7" s="4"/>
      <c r="L7" s="4"/>
      <c r="M7" s="5"/>
      <c r="N7" s="4"/>
      <c r="O7" s="4"/>
      <c r="P7" s="5"/>
      <c r="Q7" s="4"/>
      <c r="R7" s="4"/>
      <c r="S7" s="5"/>
      <c r="T7" s="4"/>
      <c r="U7" s="4"/>
      <c r="V7" s="5"/>
      <c r="W7" s="4"/>
    </row>
    <row r="8" spans="1:23" ht="104.25" customHeight="1" x14ac:dyDescent="0.25">
      <c r="A8" s="41">
        <v>1</v>
      </c>
      <c r="B8" s="10"/>
      <c r="C8" s="37" t="s">
        <v>358</v>
      </c>
      <c r="D8" s="41" t="s">
        <v>479</v>
      </c>
      <c r="E8" s="41" t="s">
        <v>479</v>
      </c>
      <c r="F8" s="41" t="s">
        <v>479</v>
      </c>
      <c r="G8" s="42">
        <v>1</v>
      </c>
      <c r="H8" s="41" t="s">
        <v>479</v>
      </c>
      <c r="I8" s="41" t="s">
        <v>479</v>
      </c>
      <c r="J8" s="42">
        <v>1</v>
      </c>
      <c r="K8" s="41" t="s">
        <v>479</v>
      </c>
      <c r="L8" s="41" t="s">
        <v>479</v>
      </c>
      <c r="M8" s="42">
        <v>1</v>
      </c>
      <c r="N8" s="41" t="s">
        <v>479</v>
      </c>
      <c r="O8" s="41" t="s">
        <v>479</v>
      </c>
      <c r="P8" s="42">
        <v>1</v>
      </c>
      <c r="Q8" s="41" t="s">
        <v>476</v>
      </c>
      <c r="R8" s="41" t="s">
        <v>476</v>
      </c>
      <c r="S8" s="42">
        <v>1</v>
      </c>
      <c r="T8" s="41" t="s">
        <v>476</v>
      </c>
      <c r="U8" s="41" t="s">
        <v>476</v>
      </c>
      <c r="V8" s="42">
        <v>1</v>
      </c>
      <c r="W8" s="41" t="s">
        <v>470</v>
      </c>
    </row>
    <row r="9" spans="1:23" ht="47.25" customHeight="1" x14ac:dyDescent="0.25">
      <c r="A9" s="41">
        <v>2</v>
      </c>
      <c r="B9" s="10"/>
      <c r="C9" s="11" t="s">
        <v>359</v>
      </c>
      <c r="D9" s="41" t="s">
        <v>477</v>
      </c>
      <c r="E9" s="41" t="s">
        <v>477</v>
      </c>
      <c r="F9" s="41" t="s">
        <v>477</v>
      </c>
      <c r="G9" s="42">
        <v>1</v>
      </c>
      <c r="H9" s="41" t="s">
        <v>477</v>
      </c>
      <c r="I9" s="41" t="s">
        <v>477</v>
      </c>
      <c r="J9" s="42">
        <v>1</v>
      </c>
      <c r="K9" s="41" t="s">
        <v>478</v>
      </c>
      <c r="L9" s="41" t="s">
        <v>478</v>
      </c>
      <c r="M9" s="42">
        <v>1</v>
      </c>
      <c r="N9" s="41" t="s">
        <v>478</v>
      </c>
      <c r="O9" s="41" t="s">
        <v>478</v>
      </c>
      <c r="P9" s="42">
        <v>1</v>
      </c>
      <c r="Q9" s="41" t="s">
        <v>469</v>
      </c>
      <c r="R9" s="41" t="s">
        <v>469</v>
      </c>
      <c r="S9" s="42">
        <v>1</v>
      </c>
      <c r="T9" s="41" t="s">
        <v>469</v>
      </c>
      <c r="U9" s="41" t="s">
        <v>469</v>
      </c>
      <c r="V9" s="42">
        <v>1</v>
      </c>
      <c r="W9" s="4" t="s">
        <v>471</v>
      </c>
    </row>
    <row r="10" spans="1:23" ht="50.25" customHeight="1" x14ac:dyDescent="0.25">
      <c r="A10" s="41">
        <v>3</v>
      </c>
      <c r="B10" s="10"/>
      <c r="C10" s="11" t="s">
        <v>360</v>
      </c>
      <c r="D10" s="42">
        <v>0.5</v>
      </c>
      <c r="E10" s="42">
        <v>0.5</v>
      </c>
      <c r="F10" s="42">
        <v>0.5</v>
      </c>
      <c r="G10" s="42">
        <v>1</v>
      </c>
      <c r="H10" s="42">
        <v>0.6</v>
      </c>
      <c r="I10" s="42">
        <v>0.6</v>
      </c>
      <c r="J10" s="42">
        <v>1</v>
      </c>
      <c r="K10" s="42">
        <v>0.7</v>
      </c>
      <c r="L10" s="42">
        <v>0.7</v>
      </c>
      <c r="M10" s="42">
        <v>1</v>
      </c>
      <c r="N10" s="42">
        <v>0.8</v>
      </c>
      <c r="O10" s="42">
        <v>0.8</v>
      </c>
      <c r="P10" s="42">
        <v>1</v>
      </c>
      <c r="Q10" s="42">
        <v>0.95</v>
      </c>
      <c r="R10" s="42">
        <v>0.95</v>
      </c>
      <c r="S10" s="42">
        <v>1</v>
      </c>
      <c r="T10" s="42">
        <v>0.95</v>
      </c>
      <c r="U10" s="42">
        <v>0.98</v>
      </c>
      <c r="V10" s="42">
        <v>1.03</v>
      </c>
      <c r="W10" s="4" t="s">
        <v>474</v>
      </c>
    </row>
    <row r="11" spans="1:23" ht="36" customHeight="1" x14ac:dyDescent="0.25">
      <c r="A11" s="41">
        <v>4</v>
      </c>
      <c r="B11" s="10"/>
      <c r="C11" s="11" t="s">
        <v>361</v>
      </c>
      <c r="D11" s="42">
        <v>0.25</v>
      </c>
      <c r="E11" s="42">
        <v>0.25</v>
      </c>
      <c r="F11" s="42">
        <v>0.25</v>
      </c>
      <c r="G11" s="42">
        <v>1</v>
      </c>
      <c r="H11" s="42">
        <v>0.3</v>
      </c>
      <c r="I11" s="42">
        <v>0.3</v>
      </c>
      <c r="J11" s="42">
        <v>1</v>
      </c>
      <c r="K11" s="42">
        <v>0.5</v>
      </c>
      <c r="L11" s="42">
        <v>0.5</v>
      </c>
      <c r="M11" s="42">
        <v>1</v>
      </c>
      <c r="N11" s="42">
        <v>0.7</v>
      </c>
      <c r="O11" s="42">
        <v>0.7</v>
      </c>
      <c r="P11" s="42">
        <v>1</v>
      </c>
      <c r="Q11" s="42">
        <v>0.8</v>
      </c>
      <c r="R11" s="42">
        <v>0.9</v>
      </c>
      <c r="S11" s="42">
        <v>1.1299999999999999</v>
      </c>
      <c r="T11" s="42">
        <v>0.9</v>
      </c>
      <c r="U11" s="42">
        <v>0.95</v>
      </c>
      <c r="V11" s="42">
        <v>1.05</v>
      </c>
      <c r="W11" s="4" t="s">
        <v>475</v>
      </c>
    </row>
    <row r="12" spans="1:23" ht="45" x14ac:dyDescent="0.25">
      <c r="A12" s="41">
        <v>5</v>
      </c>
      <c r="B12" s="10"/>
      <c r="C12" s="11" t="s">
        <v>362</v>
      </c>
      <c r="D12" s="42">
        <v>0.25</v>
      </c>
      <c r="E12" s="42">
        <v>0.25</v>
      </c>
      <c r="F12" s="42">
        <v>0.25</v>
      </c>
      <c r="G12" s="42">
        <v>1</v>
      </c>
      <c r="H12" s="42">
        <v>0.3</v>
      </c>
      <c r="I12" s="42">
        <v>0.3</v>
      </c>
      <c r="J12" s="42">
        <v>1</v>
      </c>
      <c r="K12" s="42">
        <v>0.35</v>
      </c>
      <c r="L12" s="42">
        <v>0.35</v>
      </c>
      <c r="M12" s="42">
        <v>1</v>
      </c>
      <c r="N12" s="42">
        <v>0.4</v>
      </c>
      <c r="O12" s="42">
        <v>0.4</v>
      </c>
      <c r="P12" s="42">
        <v>1</v>
      </c>
      <c r="Q12" s="42">
        <v>0.4</v>
      </c>
      <c r="R12" s="42">
        <v>0.4</v>
      </c>
      <c r="S12" s="42">
        <v>1</v>
      </c>
      <c r="T12" s="42">
        <v>0.4</v>
      </c>
      <c r="U12" s="42">
        <v>0.6</v>
      </c>
      <c r="V12" s="42">
        <v>1.5</v>
      </c>
      <c r="W12" s="41" t="s">
        <v>470</v>
      </c>
    </row>
    <row r="14" spans="1:23" ht="24.75" customHeight="1" x14ac:dyDescent="0.25">
      <c r="S14" s="28" t="s">
        <v>472</v>
      </c>
    </row>
    <row r="15" spans="1:23" x14ac:dyDescent="0.25">
      <c r="Q15" s="43"/>
      <c r="S15" s="69" t="s">
        <v>473</v>
      </c>
      <c r="T15" s="69"/>
      <c r="U15" s="69"/>
      <c r="V15" s="69"/>
    </row>
    <row r="19" spans="19:22" x14ac:dyDescent="0.25">
      <c r="S19" s="49" t="s">
        <v>467</v>
      </c>
      <c r="T19" s="50"/>
      <c r="U19" s="50"/>
      <c r="V19" s="50"/>
    </row>
    <row r="20" spans="19:22" x14ac:dyDescent="0.25">
      <c r="S20" s="28" t="s">
        <v>468</v>
      </c>
    </row>
  </sheetData>
  <autoFilter ref="A2:W12" xr:uid="{00000000-0009-0000-0000-000013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3">
    <mergeCell ref="S15:V15"/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2" right="0.2800000000000000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W17"/>
  <sheetViews>
    <sheetView zoomScale="90" zoomScaleNormal="90" workbookViewId="0">
      <selection activeCell="S13" sqref="S13:S17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AVERAGE(#REF!,#REF!,#REF!,#REF!,#REF!,#REF!,#REF!,#REF!,#REF!,#REF!,G7,#REF!,#REF!,#REF!,#REF!,#REF!,#REF!,#REF!)</f>
        <v>#REF!</v>
      </c>
      <c r="H6" s="4"/>
      <c r="I6" s="4"/>
      <c r="J6" s="5" t="e">
        <f>AVERAGE(#REF!,#REF!,#REF!,#REF!,#REF!,#REF!,#REF!,#REF!,#REF!,#REF!,J7,#REF!,#REF!,#REF!,#REF!,#REF!,#REF!,#REF!)</f>
        <v>#REF!</v>
      </c>
      <c r="K6" s="4"/>
      <c r="L6" s="4"/>
      <c r="M6" s="5" t="e">
        <f>AVERAGE(#REF!,#REF!,#REF!,#REF!,#REF!,#REF!,#REF!,#REF!,#REF!,#REF!,M7,#REF!,#REF!,#REF!,#REF!,#REF!,#REF!,#REF!)</f>
        <v>#REF!</v>
      </c>
      <c r="N6" s="4"/>
      <c r="O6" s="4"/>
      <c r="P6" s="5" t="e">
        <f>AVERAGE(#REF!,#REF!,#REF!,#REF!,#REF!,#REF!,#REF!,#REF!,#REF!,#REF!,P7,#REF!,#REF!,#REF!,#REF!,#REF!,#REF!,#REF!)</f>
        <v>#REF!</v>
      </c>
      <c r="Q6" s="4"/>
      <c r="R6" s="4"/>
      <c r="S6" s="5" t="e">
        <f>AVERAGE(#REF!,#REF!,#REF!,#REF!,#REF!,#REF!,#REF!,#REF!,#REF!,#REF!,S7,#REF!,#REF!,#REF!,#REF!,#REF!,#REF!,#REF!)</f>
        <v>#REF!</v>
      </c>
      <c r="T6" s="4"/>
      <c r="U6" s="4"/>
      <c r="V6" s="5" t="e">
        <f>AVERAGE(#REF!,#REF!,#REF!,#REF!,#REF!,#REF!,#REF!,#REF!,#REF!,#REF!,V7,#REF!,#REF!,#REF!,#REF!,#REF!,#REF!,#REF!)</f>
        <v>#REF!</v>
      </c>
      <c r="W6" s="4"/>
    </row>
    <row r="7" spans="1:23" ht="30" x14ac:dyDescent="0.25">
      <c r="A7" s="33"/>
      <c r="B7" s="7" t="s">
        <v>48</v>
      </c>
      <c r="C7" s="12" t="s">
        <v>49</v>
      </c>
      <c r="D7" s="4"/>
      <c r="E7" s="4"/>
      <c r="F7" s="4"/>
      <c r="G7" s="5" t="e">
        <f>AVERAGE(G8:G11)</f>
        <v>#DIV/0!</v>
      </c>
      <c r="H7" s="4"/>
      <c r="I7" s="4"/>
      <c r="J7" s="5" t="e">
        <f>AVERAGE(J8:J11)</f>
        <v>#DIV/0!</v>
      </c>
      <c r="K7" s="4"/>
      <c r="L7" s="4"/>
      <c r="M7" s="5" t="e">
        <f>AVERAGE(M8:M11)</f>
        <v>#DIV/0!</v>
      </c>
      <c r="N7" s="4"/>
      <c r="O7" s="4"/>
      <c r="P7" s="5" t="e">
        <f>AVERAGE(P8:P11)</f>
        <v>#DIV/0!</v>
      </c>
      <c r="Q7" s="4"/>
      <c r="R7" s="4"/>
      <c r="S7" s="5" t="e">
        <f>AVERAGE(S8:S11)</f>
        <v>#DIV/0!</v>
      </c>
      <c r="T7" s="4"/>
      <c r="U7" s="4"/>
      <c r="V7" s="5" t="e">
        <f>AVERAGE(V8:V11)</f>
        <v>#DIV/0!</v>
      </c>
      <c r="W7" s="4"/>
    </row>
    <row r="8" spans="1:23" x14ac:dyDescent="0.25">
      <c r="A8" s="31">
        <v>1</v>
      </c>
      <c r="B8" s="36"/>
      <c r="C8" s="37" t="s">
        <v>341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36"/>
      <c r="C9" s="37" t="s">
        <v>342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30" x14ac:dyDescent="0.25">
      <c r="A10" s="31">
        <v>3</v>
      </c>
      <c r="B10" s="36"/>
      <c r="C10" s="37" t="s">
        <v>343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30" x14ac:dyDescent="0.25">
      <c r="A11" s="31">
        <v>4</v>
      </c>
      <c r="B11" s="36"/>
      <c r="C11" s="37" t="s">
        <v>344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3" spans="1:23" x14ac:dyDescent="0.25">
      <c r="S13" s="28" t="s">
        <v>464</v>
      </c>
    </row>
    <row r="16" spans="1:23" x14ac:dyDescent="0.25">
      <c r="S16" s="28" t="s">
        <v>466</v>
      </c>
    </row>
    <row r="17" spans="19:19" x14ac:dyDescent="0.25">
      <c r="S17" s="28" t="s">
        <v>465</v>
      </c>
    </row>
  </sheetData>
  <autoFilter ref="A2:W11" xr:uid="{00000000-0009-0000-0000-000014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2" right="0.35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W17"/>
  <sheetViews>
    <sheetView zoomScale="90" zoomScaleNormal="90" workbookViewId="0">
      <selection activeCell="S13" sqref="S13:S17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AVERAGE(#REF!,#REF!,#REF!,#REF!,#REF!,#REF!,#REF!,#REF!,#REF!,#REF!,#REF!,G7,#REF!,#REF!,#REF!,#REF!,#REF!,#REF!)</f>
        <v>#REF!</v>
      </c>
      <c r="H6" s="4"/>
      <c r="I6" s="4"/>
      <c r="J6" s="5" t="e">
        <f>AVERAGE(#REF!,#REF!,#REF!,#REF!,#REF!,#REF!,#REF!,#REF!,#REF!,#REF!,#REF!,J7,#REF!,#REF!,#REF!,#REF!,#REF!,#REF!)</f>
        <v>#REF!</v>
      </c>
      <c r="K6" s="4"/>
      <c r="L6" s="4"/>
      <c r="M6" s="5" t="e">
        <f>AVERAGE(#REF!,#REF!,#REF!,#REF!,#REF!,#REF!,#REF!,#REF!,#REF!,#REF!,#REF!,M7,#REF!,#REF!,#REF!,#REF!,#REF!,#REF!)</f>
        <v>#REF!</v>
      </c>
      <c r="N6" s="4"/>
      <c r="O6" s="4"/>
      <c r="P6" s="5" t="e">
        <f>AVERAGE(#REF!,#REF!,#REF!,#REF!,#REF!,#REF!,#REF!,#REF!,#REF!,#REF!,#REF!,P7,#REF!,#REF!,#REF!,#REF!,#REF!,#REF!)</f>
        <v>#REF!</v>
      </c>
      <c r="Q6" s="4"/>
      <c r="R6" s="4"/>
      <c r="S6" s="5" t="e">
        <f>AVERAGE(#REF!,#REF!,#REF!,#REF!,#REF!,#REF!,#REF!,#REF!,#REF!,#REF!,#REF!,S7,#REF!,#REF!,#REF!,#REF!,#REF!,#REF!)</f>
        <v>#REF!</v>
      </c>
      <c r="T6" s="4"/>
      <c r="U6" s="4"/>
      <c r="V6" s="5" t="e">
        <f>AVERAGE(#REF!,#REF!,#REF!,#REF!,#REF!,#REF!,#REF!,#REF!,#REF!,#REF!,#REF!,V7,#REF!,#REF!,#REF!,#REF!,#REF!,#REF!)</f>
        <v>#REF!</v>
      </c>
      <c r="W6" s="4"/>
    </row>
    <row r="7" spans="1:23" x14ac:dyDescent="0.25">
      <c r="A7" s="33"/>
      <c r="B7" s="6" t="s">
        <v>50</v>
      </c>
      <c r="C7" s="8" t="s">
        <v>51</v>
      </c>
      <c r="D7" s="4"/>
      <c r="E7" s="4"/>
      <c r="F7" s="4"/>
      <c r="G7" s="5" t="e">
        <f>AVERAGE(G8:G11)</f>
        <v>#DIV/0!</v>
      </c>
      <c r="H7" s="4"/>
      <c r="I7" s="4"/>
      <c r="J7" s="5" t="e">
        <f>AVERAGE(J8:J11)</f>
        <v>#DIV/0!</v>
      </c>
      <c r="K7" s="4"/>
      <c r="L7" s="4"/>
      <c r="M7" s="5" t="e">
        <f>AVERAGE(M8:M11)</f>
        <v>#DIV/0!</v>
      </c>
      <c r="N7" s="4"/>
      <c r="O7" s="4"/>
      <c r="P7" s="5" t="e">
        <f>AVERAGE(P8:P11)</f>
        <v>#DIV/0!</v>
      </c>
      <c r="Q7" s="4"/>
      <c r="R7" s="4"/>
      <c r="S7" s="5" t="e">
        <f>AVERAGE(S8:S11)</f>
        <v>#DIV/0!</v>
      </c>
      <c r="T7" s="4"/>
      <c r="U7" s="4"/>
      <c r="V7" s="5" t="e">
        <f>AVERAGE(V8:V11)</f>
        <v>#DIV/0!</v>
      </c>
      <c r="W7" s="4"/>
    </row>
    <row r="8" spans="1:23" ht="30" x14ac:dyDescent="0.25">
      <c r="A8" s="31">
        <v>1</v>
      </c>
      <c r="B8" s="10"/>
      <c r="C8" s="11" t="s">
        <v>363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45" x14ac:dyDescent="0.25">
      <c r="A9" s="31">
        <v>2</v>
      </c>
      <c r="B9" s="10"/>
      <c r="C9" s="11" t="s">
        <v>364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365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45" x14ac:dyDescent="0.25">
      <c r="A11" s="31">
        <v>4</v>
      </c>
      <c r="B11" s="10"/>
      <c r="C11" s="11" t="s">
        <v>366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3" spans="1:23" x14ac:dyDescent="0.25">
      <c r="S13" s="28" t="s">
        <v>464</v>
      </c>
    </row>
    <row r="16" spans="1:23" x14ac:dyDescent="0.25">
      <c r="S16" s="28" t="s">
        <v>466</v>
      </c>
    </row>
    <row r="17" spans="19:19" x14ac:dyDescent="0.25">
      <c r="S17" s="28" t="s">
        <v>465</v>
      </c>
    </row>
  </sheetData>
  <autoFilter ref="A2:W11" xr:uid="{00000000-0009-0000-0000-000015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1" right="0.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0000"/>
  </sheetPr>
  <dimension ref="A1:W20"/>
  <sheetViews>
    <sheetView topLeftCell="A2" zoomScale="90" zoomScaleNormal="90" workbookViewId="0">
      <selection activeCell="S16" sqref="S16:S20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AVERAGE(#REF!,#REF!,#REF!,#REF!,#REF!,#REF!,#REF!,#REF!,#REF!,#REF!,#REF!,#REF!,G7,#REF!,#REF!,#REF!,#REF!,#REF!)</f>
        <v>#REF!</v>
      </c>
      <c r="H6" s="4"/>
      <c r="I6" s="4"/>
      <c r="J6" s="5" t="e">
        <f>AVERAGE(#REF!,#REF!,#REF!,#REF!,#REF!,#REF!,#REF!,#REF!,#REF!,#REF!,#REF!,#REF!,J7,#REF!,#REF!,#REF!,#REF!,#REF!)</f>
        <v>#REF!</v>
      </c>
      <c r="K6" s="4"/>
      <c r="L6" s="4"/>
      <c r="M6" s="5" t="e">
        <f>AVERAGE(#REF!,#REF!,#REF!,#REF!,#REF!,#REF!,#REF!,#REF!,#REF!,#REF!,#REF!,#REF!,M7,#REF!,#REF!,#REF!,#REF!,#REF!)</f>
        <v>#REF!</v>
      </c>
      <c r="N6" s="4"/>
      <c r="O6" s="4"/>
      <c r="P6" s="5" t="e">
        <f>AVERAGE(#REF!,#REF!,#REF!,#REF!,#REF!,#REF!,#REF!,#REF!,#REF!,#REF!,#REF!,#REF!,P7,#REF!,#REF!,#REF!,#REF!,#REF!)</f>
        <v>#REF!</v>
      </c>
      <c r="Q6" s="4"/>
      <c r="R6" s="4"/>
      <c r="S6" s="5" t="e">
        <f>AVERAGE(#REF!,#REF!,#REF!,#REF!,#REF!,#REF!,#REF!,#REF!,#REF!,#REF!,#REF!,#REF!,S7,#REF!,#REF!,#REF!,#REF!,#REF!)</f>
        <v>#REF!</v>
      </c>
      <c r="T6" s="4"/>
      <c r="U6" s="4"/>
      <c r="V6" s="5" t="e">
        <f>AVERAGE(#REF!,#REF!,#REF!,#REF!,#REF!,#REF!,#REF!,#REF!,#REF!,#REF!,#REF!,#REF!,V7,#REF!,#REF!,#REF!,#REF!,#REF!)</f>
        <v>#REF!</v>
      </c>
      <c r="W6" s="4"/>
    </row>
    <row r="7" spans="1:23" ht="30" x14ac:dyDescent="0.25">
      <c r="A7" s="33"/>
      <c r="B7" s="6" t="s">
        <v>52</v>
      </c>
      <c r="C7" s="8" t="s">
        <v>53</v>
      </c>
      <c r="D7" s="4"/>
      <c r="E7" s="4"/>
      <c r="F7" s="4"/>
      <c r="G7" s="5" t="e">
        <f>AVERAGE(G8:G14)</f>
        <v>#DIV/0!</v>
      </c>
      <c r="H7" s="4"/>
      <c r="I7" s="4"/>
      <c r="J7" s="5" t="e">
        <f>AVERAGE(J8:J14)</f>
        <v>#DIV/0!</v>
      </c>
      <c r="K7" s="4"/>
      <c r="L7" s="4"/>
      <c r="M7" s="5" t="e">
        <f>AVERAGE(M8:M14)</f>
        <v>#DIV/0!</v>
      </c>
      <c r="N7" s="4"/>
      <c r="O7" s="4"/>
      <c r="P7" s="5" t="e">
        <f>AVERAGE(P8:P14)</f>
        <v>#DIV/0!</v>
      </c>
      <c r="Q7" s="4"/>
      <c r="R7" s="4"/>
      <c r="S7" s="5" t="e">
        <f>AVERAGE(S8:S14)</f>
        <v>#DIV/0!</v>
      </c>
      <c r="T7" s="4"/>
      <c r="U7" s="4"/>
      <c r="V7" s="5" t="e">
        <f>AVERAGE(V8:V14)</f>
        <v>#DIV/0!</v>
      </c>
      <c r="W7" s="4"/>
    </row>
    <row r="8" spans="1:23" ht="30" x14ac:dyDescent="0.25">
      <c r="A8" s="31">
        <v>1</v>
      </c>
      <c r="B8" s="10"/>
      <c r="C8" s="11" t="s">
        <v>367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10"/>
      <c r="C9" s="11" t="s">
        <v>368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369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30" x14ac:dyDescent="0.25">
      <c r="A11" s="31">
        <v>4</v>
      </c>
      <c r="B11" s="10"/>
      <c r="C11" s="11" t="s">
        <v>370</v>
      </c>
      <c r="D11" s="4"/>
      <c r="E11" s="4"/>
      <c r="F11" s="4"/>
      <c r="G11" s="5" t="e">
        <f t="shared" ref="G11" si="0">F11/E11</f>
        <v>#DIV/0!</v>
      </c>
      <c r="H11" s="4"/>
      <c r="I11" s="4"/>
      <c r="J11" s="5" t="e">
        <f t="shared" ref="J11" si="1">I11/H11</f>
        <v>#DIV/0!</v>
      </c>
      <c r="K11" s="4"/>
      <c r="L11" s="4"/>
      <c r="M11" s="5" t="e">
        <f t="shared" ref="M11" si="2">L11/K11</f>
        <v>#DIV/0!</v>
      </c>
      <c r="N11" s="4"/>
      <c r="O11" s="4"/>
      <c r="P11" s="5" t="e">
        <f t="shared" ref="P11" si="3">O11/N11</f>
        <v>#DIV/0!</v>
      </c>
      <c r="Q11" s="4"/>
      <c r="R11" s="4"/>
      <c r="S11" s="5" t="e">
        <f t="shared" ref="S11" si="4">R11/Q11</f>
        <v>#DIV/0!</v>
      </c>
      <c r="T11" s="4"/>
      <c r="U11" s="4"/>
      <c r="V11" s="5" t="e">
        <f t="shared" ref="V11" si="5">U11/T11</f>
        <v>#DIV/0!</v>
      </c>
      <c r="W11" s="4"/>
    </row>
    <row r="12" spans="1:23" ht="30" x14ac:dyDescent="0.25">
      <c r="A12" s="31">
        <v>5</v>
      </c>
      <c r="B12" s="10"/>
      <c r="C12" s="11" t="s">
        <v>371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x14ac:dyDescent="0.25">
      <c r="A13" s="31">
        <v>6</v>
      </c>
      <c r="B13" s="10"/>
      <c r="C13" s="11" t="s">
        <v>372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x14ac:dyDescent="0.25">
      <c r="A14" s="31">
        <v>7</v>
      </c>
      <c r="B14" s="10"/>
      <c r="C14" s="11" t="s">
        <v>373</v>
      </c>
      <c r="D14" s="4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6" spans="1:23" x14ac:dyDescent="0.25">
      <c r="S16" s="28" t="s">
        <v>464</v>
      </c>
    </row>
    <row r="19" spans="19:19" x14ac:dyDescent="0.25">
      <c r="S19" s="28" t="s">
        <v>466</v>
      </c>
    </row>
    <row r="20" spans="19:19" x14ac:dyDescent="0.25">
      <c r="S20" s="28" t="s">
        <v>465</v>
      </c>
    </row>
  </sheetData>
  <autoFilter ref="A2:W14" xr:uid="{00000000-0009-0000-0000-000016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57" right="0.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0000"/>
  </sheetPr>
  <dimension ref="A1:W16"/>
  <sheetViews>
    <sheetView zoomScale="90" zoomScaleNormal="90" workbookViewId="0">
      <selection activeCell="G6" sqref="G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AVERAGE(#REF!,#REF!,#REF!,#REF!,#REF!,#REF!,#REF!,#REF!,#REF!,#REF!,#REF!,#REF!,#REF!,G7,#REF!,#REF!,#REF!,#REF!)</f>
        <v>#REF!</v>
      </c>
      <c r="H6" s="4"/>
      <c r="I6" s="4"/>
      <c r="J6" s="5" t="e">
        <f>AVERAGE(#REF!,#REF!,#REF!,#REF!,#REF!,#REF!,#REF!,#REF!,#REF!,#REF!,#REF!,#REF!,#REF!,J7,#REF!,#REF!,#REF!,#REF!)</f>
        <v>#REF!</v>
      </c>
      <c r="K6" s="4"/>
      <c r="L6" s="4"/>
      <c r="M6" s="5" t="e">
        <f>AVERAGE(#REF!,#REF!,#REF!,#REF!,#REF!,#REF!,#REF!,#REF!,#REF!,#REF!,#REF!,#REF!,#REF!,M7,#REF!,#REF!,#REF!,#REF!)</f>
        <v>#REF!</v>
      </c>
      <c r="N6" s="4"/>
      <c r="O6" s="4"/>
      <c r="P6" s="5" t="e">
        <f>AVERAGE(#REF!,#REF!,#REF!,#REF!,#REF!,#REF!,#REF!,#REF!,#REF!,#REF!,#REF!,#REF!,#REF!,P7,#REF!,#REF!,#REF!,#REF!)</f>
        <v>#REF!</v>
      </c>
      <c r="Q6" s="4"/>
      <c r="R6" s="4"/>
      <c r="S6" s="5" t="e">
        <f>AVERAGE(#REF!,#REF!,#REF!,#REF!,#REF!,#REF!,#REF!,#REF!,#REF!,#REF!,#REF!,#REF!,#REF!,S7,#REF!,#REF!,#REF!,#REF!)</f>
        <v>#REF!</v>
      </c>
      <c r="T6" s="4"/>
      <c r="U6" s="4"/>
      <c r="V6" s="5" t="e">
        <f>AVERAGE(#REF!,#REF!,#REF!,#REF!,#REF!,#REF!,#REF!,#REF!,#REF!,#REF!,#REF!,#REF!,#REF!,V7,#REF!,#REF!,#REF!,#REF!)</f>
        <v>#REF!</v>
      </c>
      <c r="W6" s="4"/>
    </row>
    <row r="7" spans="1:23" x14ac:dyDescent="0.25">
      <c r="A7" s="33"/>
      <c r="B7" s="6" t="s">
        <v>54</v>
      </c>
      <c r="C7" s="8" t="s">
        <v>55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45" x14ac:dyDescent="0.25">
      <c r="A8" s="31">
        <v>1</v>
      </c>
      <c r="B8" s="10"/>
      <c r="C8" s="11" t="s">
        <v>456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10"/>
      <c r="C9" s="11" t="s">
        <v>457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x14ac:dyDescent="0.25">
      <c r="A10" s="31">
        <v>3</v>
      </c>
      <c r="B10" s="10"/>
      <c r="C10" s="11" t="s">
        <v>458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17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6" right="0.3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W15"/>
  <sheetViews>
    <sheetView zoomScale="90" zoomScaleNormal="90" workbookViewId="0">
      <selection activeCell="A2" sqref="A2:W15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7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9" style="1" customWidth="1"/>
    <col min="23" max="23" width="13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40">
        <v>2</v>
      </c>
      <c r="B6" s="13" t="s">
        <v>31</v>
      </c>
      <c r="C6" s="12"/>
      <c r="D6" s="4"/>
      <c r="E6" s="4"/>
      <c r="F6" s="4"/>
      <c r="G6" s="5"/>
      <c r="H6" s="4"/>
      <c r="I6" s="4"/>
      <c r="J6" s="5"/>
      <c r="K6" s="4"/>
      <c r="L6" s="4"/>
      <c r="M6" s="5"/>
      <c r="N6" s="4"/>
      <c r="O6" s="4"/>
      <c r="P6" s="5"/>
      <c r="Q6" s="4"/>
      <c r="R6" s="4"/>
      <c r="S6" s="5"/>
      <c r="T6" s="4"/>
      <c r="U6" s="4"/>
      <c r="V6" s="5"/>
      <c r="W6" s="4"/>
    </row>
    <row r="7" spans="1:23" x14ac:dyDescent="0.25">
      <c r="A7" s="40"/>
      <c r="B7" s="6" t="s">
        <v>56</v>
      </c>
      <c r="C7" s="8" t="s">
        <v>57</v>
      </c>
      <c r="D7" s="42">
        <v>0.5</v>
      </c>
      <c r="E7" s="4"/>
      <c r="F7" s="4"/>
      <c r="G7" s="42">
        <v>1</v>
      </c>
      <c r="H7" s="41"/>
      <c r="I7" s="41"/>
      <c r="J7" s="42">
        <v>1</v>
      </c>
      <c r="K7" s="41"/>
      <c r="L7" s="41"/>
      <c r="M7" s="42">
        <v>1</v>
      </c>
      <c r="N7" s="41"/>
      <c r="O7" s="41"/>
      <c r="P7" s="42">
        <v>1</v>
      </c>
      <c r="Q7" s="41"/>
      <c r="R7" s="41"/>
      <c r="S7" s="42">
        <f>S8</f>
        <v>1</v>
      </c>
      <c r="T7" s="41"/>
      <c r="U7" s="41"/>
      <c r="V7" s="42">
        <f>V8</f>
        <v>1</v>
      </c>
      <c r="W7" s="4"/>
    </row>
    <row r="8" spans="1:23" ht="75" x14ac:dyDescent="0.25">
      <c r="A8" s="41">
        <v>1</v>
      </c>
      <c r="B8" s="10"/>
      <c r="C8" s="11" t="s">
        <v>374</v>
      </c>
      <c r="D8" s="42">
        <v>0.5</v>
      </c>
      <c r="E8" s="41">
        <v>50</v>
      </c>
      <c r="F8" s="41">
        <v>50</v>
      </c>
      <c r="G8" s="42">
        <v>1</v>
      </c>
      <c r="H8" s="41">
        <v>50</v>
      </c>
      <c r="I8" s="41">
        <v>50</v>
      </c>
      <c r="J8" s="42">
        <v>1</v>
      </c>
      <c r="K8" s="41">
        <v>50</v>
      </c>
      <c r="L8" s="41">
        <v>50</v>
      </c>
      <c r="M8" s="42">
        <v>1</v>
      </c>
      <c r="N8" s="51">
        <v>50</v>
      </c>
      <c r="O8" s="41">
        <v>50</v>
      </c>
      <c r="P8" s="42">
        <v>1</v>
      </c>
      <c r="Q8" s="41">
        <v>100</v>
      </c>
      <c r="R8" s="41">
        <v>100</v>
      </c>
      <c r="S8" s="42">
        <v>1</v>
      </c>
      <c r="T8" s="41">
        <v>100</v>
      </c>
      <c r="U8" s="41">
        <v>100</v>
      </c>
      <c r="V8" s="42">
        <v>1</v>
      </c>
      <c r="W8" s="41" t="s">
        <v>470</v>
      </c>
    </row>
    <row r="9" spans="1:23" x14ac:dyDescent="0.25">
      <c r="A9" s="44"/>
      <c r="B9" s="45"/>
      <c r="C9" s="46"/>
      <c r="D9" s="46"/>
      <c r="E9" s="46"/>
      <c r="F9" s="46"/>
      <c r="G9" s="47"/>
      <c r="H9" s="46"/>
      <c r="I9" s="46"/>
      <c r="J9" s="47"/>
      <c r="K9" s="46"/>
      <c r="L9" s="46"/>
      <c r="M9" s="47"/>
      <c r="N9" s="46"/>
      <c r="O9" s="46"/>
      <c r="P9" s="47"/>
      <c r="Q9" s="44"/>
      <c r="R9" s="44"/>
      <c r="S9" s="48"/>
      <c r="T9" s="44"/>
      <c r="U9" s="44"/>
      <c r="V9" s="48"/>
      <c r="W9" s="44"/>
    </row>
    <row r="11" spans="1:23" x14ac:dyDescent="0.25">
      <c r="S11" s="28" t="s">
        <v>464</v>
      </c>
    </row>
    <row r="14" spans="1:23" x14ac:dyDescent="0.25">
      <c r="S14" s="49" t="s">
        <v>467</v>
      </c>
      <c r="T14" s="50"/>
      <c r="U14" s="50"/>
    </row>
    <row r="15" spans="1:23" x14ac:dyDescent="0.25">
      <c r="S15" s="28" t="s">
        <v>468</v>
      </c>
    </row>
  </sheetData>
  <autoFilter ref="A2:W8" xr:uid="{00000000-0009-0000-0000-000018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48" right="0.3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1:W17"/>
  <sheetViews>
    <sheetView zoomScale="90" zoomScaleNormal="90" workbookViewId="0">
      <selection activeCell="S13" sqref="S13:S17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AVERAGE(#REF!,#REF!,#REF!,#REF!,#REF!,#REF!,#REF!,#REF!,#REF!,#REF!,#REF!,#REF!,#REF!,#REF!,#REF!,G7,#REF!,#REF!)</f>
        <v>#REF!</v>
      </c>
      <c r="H6" s="4"/>
      <c r="I6" s="4"/>
      <c r="J6" s="5" t="e">
        <f>AVERAGE(#REF!,#REF!,#REF!,#REF!,#REF!,#REF!,#REF!,#REF!,#REF!,#REF!,#REF!,#REF!,#REF!,#REF!,#REF!,J7,#REF!,#REF!)</f>
        <v>#REF!</v>
      </c>
      <c r="K6" s="4"/>
      <c r="L6" s="4"/>
      <c r="M6" s="5" t="e">
        <f>AVERAGE(#REF!,#REF!,#REF!,#REF!,#REF!,#REF!,#REF!,#REF!,#REF!,#REF!,#REF!,#REF!,#REF!,#REF!,#REF!,M7,#REF!,#REF!)</f>
        <v>#REF!</v>
      </c>
      <c r="N6" s="4"/>
      <c r="O6" s="4"/>
      <c r="P6" s="5" t="e">
        <f>AVERAGE(#REF!,#REF!,#REF!,#REF!,#REF!,#REF!,#REF!,#REF!,#REF!,#REF!,#REF!,#REF!,#REF!,#REF!,#REF!,P7,#REF!,#REF!)</f>
        <v>#REF!</v>
      </c>
      <c r="Q6" s="4"/>
      <c r="R6" s="4"/>
      <c r="S6" s="5" t="e">
        <f>AVERAGE(#REF!,#REF!,#REF!,#REF!,#REF!,#REF!,#REF!,#REF!,#REF!,#REF!,#REF!,#REF!,#REF!,#REF!,#REF!,S7,#REF!,#REF!)</f>
        <v>#REF!</v>
      </c>
      <c r="T6" s="4"/>
      <c r="U6" s="4"/>
      <c r="V6" s="5" t="e">
        <f>AVERAGE(#REF!,#REF!,#REF!,#REF!,#REF!,#REF!,#REF!,#REF!,#REF!,#REF!,#REF!,#REF!,#REF!,#REF!,#REF!,V7,#REF!,#REF!)</f>
        <v>#REF!</v>
      </c>
      <c r="W6" s="4"/>
    </row>
    <row r="7" spans="1:23" x14ac:dyDescent="0.25">
      <c r="A7" s="33"/>
      <c r="B7" s="6" t="s">
        <v>58</v>
      </c>
      <c r="C7" s="8" t="s">
        <v>59</v>
      </c>
      <c r="D7" s="4"/>
      <c r="E7" s="4"/>
      <c r="F7" s="4"/>
      <c r="G7" s="5" t="e">
        <f>AVERAGE(G8:G11)</f>
        <v>#DIV/0!</v>
      </c>
      <c r="H7" s="4"/>
      <c r="I7" s="4"/>
      <c r="J7" s="5" t="e">
        <f>AVERAGE(J8:J11)</f>
        <v>#DIV/0!</v>
      </c>
      <c r="K7" s="4"/>
      <c r="L7" s="4"/>
      <c r="M7" s="5" t="e">
        <f>AVERAGE(M8:M11)</f>
        <v>#DIV/0!</v>
      </c>
      <c r="N7" s="4"/>
      <c r="O7" s="4"/>
      <c r="P7" s="5" t="e">
        <f>AVERAGE(P8:P11)</f>
        <v>#DIV/0!</v>
      </c>
      <c r="Q7" s="4"/>
      <c r="R7" s="4"/>
      <c r="S7" s="5" t="e">
        <f>AVERAGE(S8:S11)</f>
        <v>#DIV/0!</v>
      </c>
      <c r="T7" s="4"/>
      <c r="U7" s="4"/>
      <c r="V7" s="5" t="e">
        <f>AVERAGE(V8:V11)</f>
        <v>#DIV/0!</v>
      </c>
      <c r="W7" s="4"/>
    </row>
    <row r="8" spans="1:23" ht="30" x14ac:dyDescent="0.25">
      <c r="A8" s="31">
        <v>1</v>
      </c>
      <c r="B8" s="10"/>
      <c r="C8" s="11" t="s">
        <v>408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45" x14ac:dyDescent="0.25">
      <c r="A9" s="31">
        <v>2</v>
      </c>
      <c r="B9" s="10"/>
      <c r="C9" s="11" t="s">
        <v>409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45" x14ac:dyDescent="0.25">
      <c r="A10" s="31">
        <v>3</v>
      </c>
      <c r="B10" s="10"/>
      <c r="C10" s="11" t="s">
        <v>410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30" x14ac:dyDescent="0.25">
      <c r="A11" s="31">
        <v>4</v>
      </c>
      <c r="B11" s="10"/>
      <c r="C11" s="11" t="s">
        <v>411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3" spans="1:23" x14ac:dyDescent="0.25">
      <c r="S13" s="28" t="s">
        <v>464</v>
      </c>
    </row>
    <row r="16" spans="1:23" x14ac:dyDescent="0.25">
      <c r="S16" s="28" t="s">
        <v>466</v>
      </c>
    </row>
    <row r="17" spans="19:19" x14ac:dyDescent="0.25">
      <c r="S17" s="28" t="s">
        <v>465</v>
      </c>
    </row>
  </sheetData>
  <autoFilter ref="A2:W11" xr:uid="{00000000-0009-0000-0000-000019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6" right="0.2800000000000000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0000"/>
  </sheetPr>
  <dimension ref="A1:W22"/>
  <sheetViews>
    <sheetView topLeftCell="A5" zoomScale="90" zoomScaleNormal="90" workbookViewId="0">
      <selection activeCell="S18" sqref="S18:S2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2</v>
      </c>
      <c r="B6" s="13" t="s">
        <v>31</v>
      </c>
      <c r="C6" s="12"/>
      <c r="D6" s="4"/>
      <c r="E6" s="4"/>
      <c r="F6" s="4"/>
      <c r="G6" s="5" t="e">
        <f>AVERAGE(#REF!,#REF!,#REF!,#REF!,#REF!,#REF!,#REF!,#REF!,#REF!,#REF!,#REF!,#REF!,#REF!,#REF!,#REF!,#REF!,G7,G14)</f>
        <v>#REF!</v>
      </c>
      <c r="H6" s="4"/>
      <c r="I6" s="4"/>
      <c r="J6" s="5" t="e">
        <f>AVERAGE(#REF!,#REF!,#REF!,#REF!,#REF!,#REF!,#REF!,#REF!,#REF!,#REF!,#REF!,#REF!,#REF!,#REF!,#REF!,#REF!,J7,J14)</f>
        <v>#REF!</v>
      </c>
      <c r="K6" s="4"/>
      <c r="L6" s="4"/>
      <c r="M6" s="5" t="e">
        <f>AVERAGE(#REF!,#REF!,#REF!,#REF!,#REF!,#REF!,#REF!,#REF!,#REF!,#REF!,#REF!,#REF!,#REF!,#REF!,#REF!,#REF!,M7,M14)</f>
        <v>#REF!</v>
      </c>
      <c r="N6" s="4"/>
      <c r="O6" s="4"/>
      <c r="P6" s="5" t="e">
        <f>AVERAGE(#REF!,#REF!,#REF!,#REF!,#REF!,#REF!,#REF!,#REF!,#REF!,#REF!,#REF!,#REF!,#REF!,#REF!,#REF!,#REF!,P7,P14)</f>
        <v>#REF!</v>
      </c>
      <c r="Q6" s="4"/>
      <c r="R6" s="4"/>
      <c r="S6" s="5" t="e">
        <f>AVERAGE(#REF!,#REF!,#REF!,#REF!,#REF!,#REF!,#REF!,#REF!,#REF!,#REF!,#REF!,#REF!,#REF!,#REF!,#REF!,#REF!,S7,S14)</f>
        <v>#REF!</v>
      </c>
      <c r="T6" s="4"/>
      <c r="U6" s="4"/>
      <c r="V6" s="5" t="e">
        <f>AVERAGE(#REF!,#REF!,#REF!,#REF!,#REF!,#REF!,#REF!,#REF!,#REF!,#REF!,#REF!,#REF!,#REF!,#REF!,#REF!,#REF!,V7,V14)</f>
        <v>#REF!</v>
      </c>
      <c r="W6" s="4"/>
    </row>
    <row r="7" spans="1:23" x14ac:dyDescent="0.25">
      <c r="A7" s="33"/>
      <c r="B7" s="6" t="s">
        <v>60</v>
      </c>
      <c r="C7" s="8" t="s">
        <v>61</v>
      </c>
      <c r="D7" s="4"/>
      <c r="E7" s="4"/>
      <c r="F7" s="4"/>
      <c r="G7" s="5" t="e">
        <f>AVERAGE(G8:G13)</f>
        <v>#DIV/0!</v>
      </c>
      <c r="H7" s="4"/>
      <c r="I7" s="4"/>
      <c r="J7" s="5" t="e">
        <f>AVERAGE(J8:J13)</f>
        <v>#DIV/0!</v>
      </c>
      <c r="K7" s="4"/>
      <c r="L7" s="4"/>
      <c r="M7" s="5" t="e">
        <f>AVERAGE(M8:M13)</f>
        <v>#DIV/0!</v>
      </c>
      <c r="N7" s="4"/>
      <c r="O7" s="4"/>
      <c r="P7" s="5" t="e">
        <f>AVERAGE(P8:P13)</f>
        <v>#DIV/0!</v>
      </c>
      <c r="Q7" s="4"/>
      <c r="R7" s="4"/>
      <c r="S7" s="5" t="e">
        <f>AVERAGE(S8:S13)</f>
        <v>#DIV/0!</v>
      </c>
      <c r="T7" s="4"/>
      <c r="U7" s="4"/>
      <c r="V7" s="5" t="e">
        <f>AVERAGE(V8:V13)</f>
        <v>#DIV/0!</v>
      </c>
      <c r="W7" s="4"/>
    </row>
    <row r="8" spans="1:23" ht="30" x14ac:dyDescent="0.25">
      <c r="A8" s="31">
        <v>1</v>
      </c>
      <c r="B8" s="10"/>
      <c r="C8" s="11" t="s">
        <v>412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45" x14ac:dyDescent="0.25">
      <c r="A9" s="31">
        <v>2</v>
      </c>
      <c r="B9" s="10"/>
      <c r="C9" s="11" t="s">
        <v>413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414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45" x14ac:dyDescent="0.25">
      <c r="A11" s="31">
        <v>4</v>
      </c>
      <c r="B11" s="10"/>
      <c r="C11" s="11" t="s">
        <v>415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30" x14ac:dyDescent="0.25">
      <c r="A12" s="31">
        <v>5</v>
      </c>
      <c r="B12" s="10"/>
      <c r="C12" s="11" t="s">
        <v>416</v>
      </c>
      <c r="D12" s="4"/>
      <c r="E12" s="4"/>
      <c r="F12" s="4"/>
      <c r="G12" s="5" t="e">
        <f t="shared" ref="G12" si="6">F12/E12</f>
        <v>#DIV/0!</v>
      </c>
      <c r="H12" s="4"/>
      <c r="I12" s="4"/>
      <c r="J12" s="5" t="e">
        <f t="shared" ref="J12" si="7">I12/H12</f>
        <v>#DIV/0!</v>
      </c>
      <c r="K12" s="4"/>
      <c r="L12" s="4"/>
      <c r="M12" s="5" t="e">
        <f t="shared" ref="M12" si="8">L12/K12</f>
        <v>#DIV/0!</v>
      </c>
      <c r="N12" s="4"/>
      <c r="O12" s="4"/>
      <c r="P12" s="5" t="e">
        <f t="shared" ref="P12" si="9">O12/N12</f>
        <v>#DIV/0!</v>
      </c>
      <c r="Q12" s="4"/>
      <c r="R12" s="4"/>
      <c r="S12" s="5" t="e">
        <f t="shared" ref="S12" si="10">R12/Q12</f>
        <v>#DIV/0!</v>
      </c>
      <c r="T12" s="4"/>
      <c r="U12" s="4"/>
      <c r="V12" s="5" t="e">
        <f t="shared" ref="V12" si="11">U12/T12</f>
        <v>#DIV/0!</v>
      </c>
      <c r="W12" s="4"/>
    </row>
    <row r="13" spans="1:23" ht="60" x14ac:dyDescent="0.25">
      <c r="A13" s="31">
        <v>6</v>
      </c>
      <c r="B13" s="10"/>
      <c r="C13" s="11" t="s">
        <v>417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x14ac:dyDescent="0.25">
      <c r="A14" s="33"/>
      <c r="B14" s="6" t="s">
        <v>62</v>
      </c>
      <c r="C14" s="8" t="s">
        <v>63</v>
      </c>
      <c r="D14" s="4"/>
      <c r="E14" s="4"/>
      <c r="F14" s="4"/>
      <c r="G14" s="5" t="e">
        <f>AVERAGE(G15:G16)</f>
        <v>#DIV/0!</v>
      </c>
      <c r="H14" s="4"/>
      <c r="I14" s="4"/>
      <c r="J14" s="5" t="e">
        <f>AVERAGE(J15:J16)</f>
        <v>#DIV/0!</v>
      </c>
      <c r="K14" s="4"/>
      <c r="L14" s="4"/>
      <c r="M14" s="5" t="e">
        <f>AVERAGE(M15:M16)</f>
        <v>#DIV/0!</v>
      </c>
      <c r="N14" s="4"/>
      <c r="O14" s="4"/>
      <c r="P14" s="5" t="e">
        <f>AVERAGE(P15:P16)</f>
        <v>#DIV/0!</v>
      </c>
      <c r="Q14" s="4"/>
      <c r="R14" s="4"/>
      <c r="S14" s="5" t="e">
        <f>AVERAGE(S15:S16)</f>
        <v>#DIV/0!</v>
      </c>
      <c r="T14" s="4"/>
      <c r="U14" s="4"/>
      <c r="V14" s="5" t="e">
        <f>AVERAGE(V15:V16)</f>
        <v>#DIV/0!</v>
      </c>
      <c r="W14" s="4"/>
    </row>
    <row r="15" spans="1:23" ht="45" x14ac:dyDescent="0.25">
      <c r="A15" s="31">
        <v>1</v>
      </c>
      <c r="B15" s="10"/>
      <c r="C15" s="11" t="s">
        <v>418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ht="30" x14ac:dyDescent="0.25">
      <c r="A16" s="31">
        <v>2</v>
      </c>
      <c r="B16" s="10"/>
      <c r="C16" s="11" t="s">
        <v>419</v>
      </c>
      <c r="D16" s="4"/>
      <c r="E16" s="4"/>
      <c r="F16" s="4"/>
      <c r="G16" s="5" t="e">
        <f t="shared" ref="G16" si="12">F16/E16</f>
        <v>#DIV/0!</v>
      </c>
      <c r="H16" s="4"/>
      <c r="I16" s="4"/>
      <c r="J16" s="5" t="e">
        <f t="shared" ref="J16" si="13">I16/H16</f>
        <v>#DIV/0!</v>
      </c>
      <c r="K16" s="4"/>
      <c r="L16" s="4"/>
      <c r="M16" s="5" t="e">
        <f t="shared" ref="M16" si="14">L16/K16</f>
        <v>#DIV/0!</v>
      </c>
      <c r="N16" s="4"/>
      <c r="O16" s="4"/>
      <c r="P16" s="5" t="e">
        <f t="shared" ref="P16" si="15">O16/N16</f>
        <v>#DIV/0!</v>
      </c>
      <c r="Q16" s="4"/>
      <c r="R16" s="4"/>
      <c r="S16" s="5" t="e">
        <f t="shared" ref="S16" si="16">R16/Q16</f>
        <v>#DIV/0!</v>
      </c>
      <c r="T16" s="4"/>
      <c r="U16" s="4"/>
      <c r="V16" s="5" t="e">
        <f t="shared" ref="V16" si="17">U16/T16</f>
        <v>#DIV/0!</v>
      </c>
      <c r="W16" s="4"/>
    </row>
    <row r="18" spans="19:19" x14ac:dyDescent="0.25">
      <c r="S18" s="28" t="s">
        <v>464</v>
      </c>
    </row>
    <row r="21" spans="19:19" x14ac:dyDescent="0.25">
      <c r="S21" s="28" t="s">
        <v>466</v>
      </c>
    </row>
    <row r="22" spans="19:19" x14ac:dyDescent="0.25">
      <c r="S22" s="28" t="s">
        <v>465</v>
      </c>
    </row>
  </sheetData>
  <autoFilter ref="A2:W16" xr:uid="{00000000-0009-0000-0000-00001A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4" right="0.27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W16"/>
  <sheetViews>
    <sheetView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AVERAGE(G7,#REF!,#REF!,#REF!,#REF!,#REF!,#REF!,#REF!)</f>
        <v>#REF!</v>
      </c>
      <c r="H6" s="4"/>
      <c r="I6" s="4"/>
      <c r="J6" s="5" t="e">
        <f>AVERAGE(J7,#REF!,#REF!,#REF!,#REF!,#REF!,#REF!,#REF!)</f>
        <v>#REF!</v>
      </c>
      <c r="K6" s="4"/>
      <c r="L6" s="4"/>
      <c r="M6" s="5" t="e">
        <f>AVERAGE(M7,#REF!,#REF!,#REF!,#REF!,#REF!,#REF!,#REF!)</f>
        <v>#REF!</v>
      </c>
      <c r="N6" s="4"/>
      <c r="O6" s="4"/>
      <c r="P6" s="5" t="e">
        <f>AVERAGE(P7,#REF!,#REF!,#REF!,#REF!,#REF!,#REF!,#REF!)</f>
        <v>#REF!</v>
      </c>
      <c r="Q6" s="4"/>
      <c r="R6" s="4"/>
      <c r="S6" s="5" t="e">
        <f>AVERAGE(S7,#REF!,#REF!,#REF!,#REF!,#REF!,#REF!,#REF!)</f>
        <v>#REF!</v>
      </c>
      <c r="T6" s="4"/>
      <c r="U6" s="4"/>
      <c r="V6" s="5" t="e">
        <f>AVERAGE(V7,#REF!,#REF!,#REF!,#REF!,#REF!,#REF!,#REF!)</f>
        <v>#REF!</v>
      </c>
      <c r="W6" s="4"/>
    </row>
    <row r="7" spans="1:23" x14ac:dyDescent="0.25">
      <c r="A7" s="33"/>
      <c r="B7" s="6" t="s">
        <v>16</v>
      </c>
      <c r="C7" s="8" t="s">
        <v>65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x14ac:dyDescent="0.25">
      <c r="A8" s="31">
        <v>1</v>
      </c>
      <c r="B8" s="10"/>
      <c r="C8" s="11" t="s">
        <v>420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10"/>
      <c r="C9" s="11" t="s">
        <v>421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x14ac:dyDescent="0.25">
      <c r="A10" s="31">
        <v>3</v>
      </c>
      <c r="B10" s="10"/>
      <c r="C10" s="11" t="s">
        <v>422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1B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37" right="0.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0000"/>
  </sheetPr>
  <dimension ref="A1:W19"/>
  <sheetViews>
    <sheetView zoomScale="90" zoomScaleNormal="90" workbookViewId="0">
      <selection activeCell="I18" sqref="I18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AVERAGE(#REF!,G7,#REF!,#REF!,#REF!,#REF!,#REF!,#REF!)</f>
        <v>#REF!</v>
      </c>
      <c r="H6" s="4"/>
      <c r="I6" s="4"/>
      <c r="J6" s="5" t="e">
        <f>AVERAGE(#REF!,J7,#REF!,#REF!,#REF!,#REF!,#REF!,#REF!)</f>
        <v>#REF!</v>
      </c>
      <c r="K6" s="4"/>
      <c r="L6" s="4"/>
      <c r="M6" s="5" t="e">
        <f>AVERAGE(#REF!,M7,#REF!,#REF!,#REF!,#REF!,#REF!,#REF!)</f>
        <v>#REF!</v>
      </c>
      <c r="N6" s="4"/>
      <c r="O6" s="4"/>
      <c r="P6" s="5" t="e">
        <f>AVERAGE(#REF!,P7,#REF!,#REF!,#REF!,#REF!,#REF!,#REF!)</f>
        <v>#REF!</v>
      </c>
      <c r="Q6" s="4"/>
      <c r="R6" s="4"/>
      <c r="S6" s="5" t="e">
        <f>AVERAGE(#REF!,S7,#REF!,#REF!,#REF!,#REF!,#REF!,#REF!)</f>
        <v>#REF!</v>
      </c>
      <c r="T6" s="4"/>
      <c r="U6" s="4"/>
      <c r="V6" s="5" t="e">
        <f>AVERAGE(#REF!,V7,#REF!,#REF!,#REF!,#REF!,#REF!,#REF!)</f>
        <v>#REF!</v>
      </c>
      <c r="W6" s="4"/>
    </row>
    <row r="7" spans="1:23" x14ac:dyDescent="0.25">
      <c r="A7" s="33"/>
      <c r="B7" s="6" t="s">
        <v>17</v>
      </c>
      <c r="C7" s="8" t="s">
        <v>66</v>
      </c>
      <c r="D7" s="4"/>
      <c r="E7" s="4"/>
      <c r="F7" s="4"/>
      <c r="G7" s="5" t="e">
        <f>AVERAGE(G8:G13)</f>
        <v>#DIV/0!</v>
      </c>
      <c r="H7" s="4"/>
      <c r="I7" s="4"/>
      <c r="J7" s="5" t="e">
        <f>AVERAGE(J8:J13)</f>
        <v>#DIV/0!</v>
      </c>
      <c r="K7" s="4"/>
      <c r="L7" s="4"/>
      <c r="M7" s="5" t="e">
        <f>AVERAGE(M8:M13)</f>
        <v>#DIV/0!</v>
      </c>
      <c r="N7" s="4"/>
      <c r="O7" s="4"/>
      <c r="P7" s="5" t="e">
        <f>AVERAGE(P8:P13)</f>
        <v>#DIV/0!</v>
      </c>
      <c r="Q7" s="4"/>
      <c r="R7" s="4"/>
      <c r="S7" s="5" t="e">
        <f>AVERAGE(S8:S13)</f>
        <v>#DIV/0!</v>
      </c>
      <c r="T7" s="4"/>
      <c r="U7" s="4"/>
      <c r="V7" s="5" t="e">
        <f>AVERAGE(V8:V13)</f>
        <v>#DIV/0!</v>
      </c>
      <c r="W7" s="4"/>
    </row>
    <row r="8" spans="1:23" ht="45" x14ac:dyDescent="0.25">
      <c r="A8" s="31">
        <v>1</v>
      </c>
      <c r="B8" s="10"/>
      <c r="C8" s="11" t="s">
        <v>423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45" x14ac:dyDescent="0.25">
      <c r="A9" s="31">
        <v>2</v>
      </c>
      <c r="B9" s="10"/>
      <c r="C9" s="11" t="s">
        <v>127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45" x14ac:dyDescent="0.25">
      <c r="A10" s="31">
        <v>3</v>
      </c>
      <c r="B10" s="10"/>
      <c r="C10" s="11" t="s">
        <v>129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45" x14ac:dyDescent="0.25">
      <c r="A11" s="31">
        <v>4</v>
      </c>
      <c r="B11" s="10"/>
      <c r="C11" s="11" t="s">
        <v>131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45" x14ac:dyDescent="0.25">
      <c r="A12" s="31">
        <v>5</v>
      </c>
      <c r="B12" s="10"/>
      <c r="C12" s="11" t="s">
        <v>424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30" x14ac:dyDescent="0.25">
      <c r="A13" s="31">
        <v>6</v>
      </c>
      <c r="B13" s="10"/>
      <c r="C13" s="11" t="s">
        <v>425</v>
      </c>
      <c r="D13" s="4"/>
      <c r="E13" s="4"/>
      <c r="F13" s="4"/>
      <c r="G13" s="5" t="e">
        <f t="shared" ref="G13" si="6">F13/E13</f>
        <v>#DIV/0!</v>
      </c>
      <c r="H13" s="4"/>
      <c r="I13" s="4"/>
      <c r="J13" s="5" t="e">
        <f t="shared" ref="J13" si="7">I13/H13</f>
        <v>#DIV/0!</v>
      </c>
      <c r="K13" s="4"/>
      <c r="L13" s="4"/>
      <c r="M13" s="5" t="e">
        <f t="shared" ref="M13" si="8">L13/K13</f>
        <v>#DIV/0!</v>
      </c>
      <c r="N13" s="4"/>
      <c r="O13" s="4"/>
      <c r="P13" s="5" t="e">
        <f t="shared" ref="P13" si="9">O13/N13</f>
        <v>#DIV/0!</v>
      </c>
      <c r="Q13" s="4"/>
      <c r="R13" s="4"/>
      <c r="S13" s="5" t="e">
        <f t="shared" ref="S13" si="10">R13/Q13</f>
        <v>#DIV/0!</v>
      </c>
      <c r="T13" s="4"/>
      <c r="U13" s="4"/>
      <c r="V13" s="5" t="e">
        <f t="shared" ref="V13" si="11">U13/T13</f>
        <v>#DIV/0!</v>
      </c>
      <c r="W13" s="4"/>
    </row>
    <row r="15" spans="1:23" x14ac:dyDescent="0.25">
      <c r="S15" s="28" t="s">
        <v>464</v>
      </c>
    </row>
    <row r="18" spans="19:19" x14ac:dyDescent="0.25">
      <c r="S18" s="28" t="s">
        <v>466</v>
      </c>
    </row>
    <row r="19" spans="19:19" x14ac:dyDescent="0.25">
      <c r="S19" s="28" t="s">
        <v>465</v>
      </c>
    </row>
  </sheetData>
  <autoFilter ref="A2:W13" xr:uid="{00000000-0009-0000-0000-00001C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31" right="0.25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0000"/>
  </sheetPr>
  <dimension ref="A1:W16"/>
  <sheetViews>
    <sheetView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AVERAGE(#REF!,#REF!,G7,#REF!,#REF!,#REF!,#REF!,#REF!)</f>
        <v>#REF!</v>
      </c>
      <c r="H6" s="4"/>
      <c r="I6" s="4"/>
      <c r="J6" s="5" t="e">
        <f>AVERAGE(#REF!,#REF!,J7,#REF!,#REF!,#REF!,#REF!,#REF!)</f>
        <v>#REF!</v>
      </c>
      <c r="K6" s="4"/>
      <c r="L6" s="4"/>
      <c r="M6" s="5" t="e">
        <f>AVERAGE(#REF!,#REF!,M7,#REF!,#REF!,#REF!,#REF!,#REF!)</f>
        <v>#REF!</v>
      </c>
      <c r="N6" s="4"/>
      <c r="O6" s="4"/>
      <c r="P6" s="5" t="e">
        <f>AVERAGE(#REF!,#REF!,P7,#REF!,#REF!,#REF!,#REF!,#REF!)</f>
        <v>#REF!</v>
      </c>
      <c r="Q6" s="4"/>
      <c r="R6" s="4"/>
      <c r="S6" s="5" t="e">
        <f>AVERAGE(#REF!,#REF!,S7,#REF!,#REF!,#REF!,#REF!,#REF!)</f>
        <v>#REF!</v>
      </c>
      <c r="T6" s="4"/>
      <c r="U6" s="4"/>
      <c r="V6" s="5" t="e">
        <f>AVERAGE(#REF!,#REF!,V7,#REF!,#REF!,#REF!,#REF!,#REF!)</f>
        <v>#REF!</v>
      </c>
      <c r="W6" s="4"/>
    </row>
    <row r="7" spans="1:23" x14ac:dyDescent="0.25">
      <c r="A7" s="33"/>
      <c r="B7" s="6" t="s">
        <v>19</v>
      </c>
      <c r="C7" s="8" t="s">
        <v>67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30" x14ac:dyDescent="0.25">
      <c r="A8" s="31">
        <v>1</v>
      </c>
      <c r="B8" s="10"/>
      <c r="C8" s="11" t="s">
        <v>453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10"/>
      <c r="C9" s="11" t="s">
        <v>454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90" x14ac:dyDescent="0.25">
      <c r="A10" s="31">
        <v>3</v>
      </c>
      <c r="B10" s="10"/>
      <c r="C10" s="11" t="s">
        <v>455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1D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39" right="0.3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0000"/>
  </sheetPr>
  <dimension ref="A1:W16"/>
  <sheetViews>
    <sheetView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AVERAGE(#REF!,#REF!,#REF!,G7,#REF!,#REF!,#REF!,#REF!)</f>
        <v>#REF!</v>
      </c>
      <c r="H6" s="4"/>
      <c r="I6" s="4"/>
      <c r="J6" s="5" t="e">
        <f>AVERAGE(#REF!,#REF!,#REF!,J7,#REF!,#REF!,#REF!,#REF!)</f>
        <v>#REF!</v>
      </c>
      <c r="K6" s="4"/>
      <c r="L6" s="4"/>
      <c r="M6" s="5" t="e">
        <f>AVERAGE(#REF!,#REF!,#REF!,M7,#REF!,#REF!,#REF!,#REF!)</f>
        <v>#REF!</v>
      </c>
      <c r="N6" s="4"/>
      <c r="O6" s="4"/>
      <c r="P6" s="5" t="e">
        <f>AVERAGE(#REF!,#REF!,#REF!,P7,#REF!,#REF!,#REF!,#REF!)</f>
        <v>#REF!</v>
      </c>
      <c r="Q6" s="4"/>
      <c r="R6" s="4"/>
      <c r="S6" s="5" t="e">
        <f>AVERAGE(#REF!,#REF!,#REF!,S7,#REF!,#REF!,#REF!,#REF!)</f>
        <v>#REF!</v>
      </c>
      <c r="T6" s="4"/>
      <c r="U6" s="4"/>
      <c r="V6" s="5" t="e">
        <f>AVERAGE(#REF!,#REF!,#REF!,V7,#REF!,#REF!,#REF!,#REF!)</f>
        <v>#REF!</v>
      </c>
      <c r="W6" s="4"/>
    </row>
    <row r="7" spans="1:23" x14ac:dyDescent="0.25">
      <c r="A7" s="33"/>
      <c r="B7" s="6" t="s">
        <v>25</v>
      </c>
      <c r="C7" s="8" t="s">
        <v>68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30" x14ac:dyDescent="0.25">
      <c r="A8" s="31">
        <v>1</v>
      </c>
      <c r="B8" s="10"/>
      <c r="C8" s="11" t="s">
        <v>450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10"/>
      <c r="C9" s="11" t="s">
        <v>451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452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1E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31" right="0.21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0000"/>
  </sheetPr>
  <dimension ref="A1:W17"/>
  <sheetViews>
    <sheetView zoomScale="90" zoomScaleNormal="90" workbookViewId="0">
      <selection activeCell="S13" sqref="S13:S17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AVERAGE(#REF!,#REF!,#REF!,#REF!,G7,G10,#REF!,#REF!)</f>
        <v>#REF!</v>
      </c>
      <c r="H6" s="4"/>
      <c r="I6" s="4"/>
      <c r="J6" s="5" t="e">
        <f>AVERAGE(#REF!,#REF!,#REF!,#REF!,J7,J10,#REF!,#REF!)</f>
        <v>#REF!</v>
      </c>
      <c r="K6" s="4"/>
      <c r="L6" s="4"/>
      <c r="M6" s="5" t="e">
        <f>AVERAGE(#REF!,#REF!,#REF!,#REF!,M7,M10,#REF!,#REF!)</f>
        <v>#REF!</v>
      </c>
      <c r="N6" s="4"/>
      <c r="O6" s="4"/>
      <c r="P6" s="5" t="e">
        <f>AVERAGE(#REF!,#REF!,#REF!,#REF!,P7,P10,#REF!,#REF!)</f>
        <v>#REF!</v>
      </c>
      <c r="Q6" s="4"/>
      <c r="R6" s="4"/>
      <c r="S6" s="5" t="e">
        <f>AVERAGE(#REF!,#REF!,#REF!,#REF!,S7,S10,#REF!,#REF!)</f>
        <v>#REF!</v>
      </c>
      <c r="T6" s="4"/>
      <c r="U6" s="4"/>
      <c r="V6" s="5" t="e">
        <f>AVERAGE(#REF!,#REF!,#REF!,#REF!,V7,V10,#REF!,#REF!)</f>
        <v>#REF!</v>
      </c>
      <c r="W6" s="4"/>
    </row>
    <row r="7" spans="1:23" x14ac:dyDescent="0.25">
      <c r="A7" s="33"/>
      <c r="B7" s="6" t="s">
        <v>27</v>
      </c>
      <c r="C7" s="8" t="s">
        <v>70</v>
      </c>
      <c r="D7" s="4"/>
      <c r="E7" s="4"/>
      <c r="F7" s="4"/>
      <c r="G7" s="5" t="e">
        <f>AVERAGE(G8:G9)</f>
        <v>#DIV/0!</v>
      </c>
      <c r="H7" s="4"/>
      <c r="I7" s="4"/>
      <c r="J7" s="5" t="e">
        <f>AVERAGE(J8:J9)</f>
        <v>#DIV/0!</v>
      </c>
      <c r="K7" s="4"/>
      <c r="L7" s="4"/>
      <c r="M7" s="5" t="e">
        <f>AVERAGE(M8:M9)</f>
        <v>#DIV/0!</v>
      </c>
      <c r="N7" s="4"/>
      <c r="O7" s="4"/>
      <c r="P7" s="5" t="e">
        <f>AVERAGE(P8:P9)</f>
        <v>#DIV/0!</v>
      </c>
      <c r="Q7" s="4"/>
      <c r="R7" s="4"/>
      <c r="S7" s="5" t="e">
        <f>AVERAGE(S8:S9)</f>
        <v>#DIV/0!</v>
      </c>
      <c r="T7" s="4"/>
      <c r="U7" s="4"/>
      <c r="V7" s="5" t="e">
        <f>AVERAGE(V8:V9)</f>
        <v>#DIV/0!</v>
      </c>
      <c r="W7" s="4"/>
    </row>
    <row r="8" spans="1:23" ht="30" x14ac:dyDescent="0.25">
      <c r="A8" s="31">
        <v>1</v>
      </c>
      <c r="B8" s="10"/>
      <c r="C8" s="11" t="s">
        <v>375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1</v>
      </c>
      <c r="B9" s="10"/>
      <c r="C9" s="11" t="s">
        <v>376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x14ac:dyDescent="0.25">
      <c r="A10" s="33"/>
      <c r="B10" s="6" t="s">
        <v>29</v>
      </c>
      <c r="C10" s="8" t="s">
        <v>69</v>
      </c>
      <c r="D10" s="4"/>
      <c r="E10" s="4"/>
      <c r="F10" s="4"/>
      <c r="G10" s="5" t="e">
        <f>G11</f>
        <v>#DIV/0!</v>
      </c>
      <c r="H10" s="4"/>
      <c r="I10" s="4"/>
      <c r="J10" s="5" t="e">
        <f>J11</f>
        <v>#DIV/0!</v>
      </c>
      <c r="K10" s="4"/>
      <c r="L10" s="4"/>
      <c r="M10" s="5" t="e">
        <f>M11</f>
        <v>#DIV/0!</v>
      </c>
      <c r="N10" s="4"/>
      <c r="O10" s="4"/>
      <c r="P10" s="5" t="e">
        <f>P11</f>
        <v>#DIV/0!</v>
      </c>
      <c r="Q10" s="4"/>
      <c r="R10" s="4"/>
      <c r="S10" s="5" t="e">
        <f>S11</f>
        <v>#DIV/0!</v>
      </c>
      <c r="T10" s="4"/>
      <c r="U10" s="4"/>
      <c r="V10" s="5" t="e">
        <f>V11</f>
        <v>#DIV/0!</v>
      </c>
      <c r="W10" s="4"/>
    </row>
    <row r="11" spans="1:23" ht="30" x14ac:dyDescent="0.25">
      <c r="A11" s="31">
        <v>1</v>
      </c>
      <c r="B11" s="10"/>
      <c r="C11" s="11" t="s">
        <v>377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3" spans="1:23" x14ac:dyDescent="0.25">
      <c r="S13" s="28" t="s">
        <v>464</v>
      </c>
    </row>
    <row r="16" spans="1:23" x14ac:dyDescent="0.25">
      <c r="S16" s="28" t="s">
        <v>466</v>
      </c>
    </row>
    <row r="17" spans="19:19" x14ac:dyDescent="0.25">
      <c r="S17" s="28" t="s">
        <v>465</v>
      </c>
    </row>
  </sheetData>
  <autoFilter ref="A2:W11" xr:uid="{00000000-0009-0000-0000-00001F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31" right="0.3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0000"/>
  </sheetPr>
  <dimension ref="A1:W14"/>
  <sheetViews>
    <sheetView zoomScale="90" zoomScaleNormal="90" workbookViewId="0">
      <selection activeCell="S10" sqref="S10:S14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AVERAGE(#REF!,#REF!,#REF!,#REF!,#REF!,#REF!,G7,#REF!)</f>
        <v>#REF!</v>
      </c>
      <c r="H6" s="4"/>
      <c r="I6" s="4"/>
      <c r="J6" s="5" t="e">
        <f>AVERAGE(#REF!,#REF!,#REF!,#REF!,#REF!,#REF!,J7,#REF!)</f>
        <v>#REF!</v>
      </c>
      <c r="K6" s="4"/>
      <c r="L6" s="4"/>
      <c r="M6" s="5" t="e">
        <f>AVERAGE(#REF!,#REF!,#REF!,#REF!,#REF!,#REF!,M7,#REF!)</f>
        <v>#REF!</v>
      </c>
      <c r="N6" s="4"/>
      <c r="O6" s="4"/>
      <c r="P6" s="5" t="e">
        <f>AVERAGE(#REF!,#REF!,#REF!,#REF!,#REF!,#REF!,P7,#REF!)</f>
        <v>#REF!</v>
      </c>
      <c r="Q6" s="4"/>
      <c r="R6" s="4"/>
      <c r="S6" s="5" t="e">
        <f>AVERAGE(#REF!,#REF!,#REF!,#REF!,#REF!,#REF!,S7,#REF!)</f>
        <v>#REF!</v>
      </c>
      <c r="T6" s="4"/>
      <c r="U6" s="4"/>
      <c r="V6" s="5" t="e">
        <f>AVERAGE(#REF!,#REF!,#REF!,#REF!,#REF!,#REF!,V7,#REF!)</f>
        <v>#REF!</v>
      </c>
      <c r="W6" s="4"/>
    </row>
    <row r="7" spans="1:23" x14ac:dyDescent="0.25">
      <c r="A7" s="33"/>
      <c r="B7" s="6" t="s">
        <v>40</v>
      </c>
      <c r="C7" s="8" t="s">
        <v>71</v>
      </c>
      <c r="D7" s="4"/>
      <c r="E7" s="4"/>
      <c r="F7" s="4"/>
      <c r="G7" s="5" t="e">
        <f>G8</f>
        <v>#DIV/0!</v>
      </c>
      <c r="H7" s="4"/>
      <c r="I7" s="4"/>
      <c r="J7" s="5" t="e">
        <f>J8</f>
        <v>#DIV/0!</v>
      </c>
      <c r="K7" s="4"/>
      <c r="L7" s="4"/>
      <c r="M7" s="5" t="e">
        <f>M8</f>
        <v>#DIV/0!</v>
      </c>
      <c r="N7" s="4"/>
      <c r="O7" s="4"/>
      <c r="P7" s="5" t="e">
        <f>P8</f>
        <v>#DIV/0!</v>
      </c>
      <c r="Q7" s="4"/>
      <c r="R7" s="4"/>
      <c r="S7" s="5" t="e">
        <f>S8</f>
        <v>#DIV/0!</v>
      </c>
      <c r="T7" s="4"/>
      <c r="U7" s="4"/>
      <c r="V7" s="5" t="e">
        <f>V8</f>
        <v>#DIV/0!</v>
      </c>
      <c r="W7" s="4"/>
    </row>
    <row r="8" spans="1:23" ht="30" x14ac:dyDescent="0.25">
      <c r="A8" s="31">
        <v>1</v>
      </c>
      <c r="B8" s="10"/>
      <c r="C8" s="11" t="s">
        <v>449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10" spans="1:23" x14ac:dyDescent="0.25">
      <c r="S10" s="28" t="s">
        <v>464</v>
      </c>
    </row>
    <row r="13" spans="1:23" x14ac:dyDescent="0.25">
      <c r="S13" s="28" t="s">
        <v>466</v>
      </c>
    </row>
    <row r="14" spans="1:23" x14ac:dyDescent="0.25">
      <c r="S14" s="28" t="s">
        <v>465</v>
      </c>
    </row>
  </sheetData>
  <autoFilter ref="A2:W8" xr:uid="{00000000-0009-0000-0000-000020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26" right="0.42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0000"/>
  </sheetPr>
  <dimension ref="A1:W20"/>
  <sheetViews>
    <sheetView zoomScale="90" zoomScaleNormal="90" workbookViewId="0">
      <selection activeCell="S16" sqref="S16:S20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34"/>
      <c r="U2" s="34"/>
      <c r="V2" s="34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34" t="s">
        <v>5</v>
      </c>
      <c r="F4" s="34" t="s">
        <v>6</v>
      </c>
      <c r="G4" s="34" t="s">
        <v>7</v>
      </c>
      <c r="H4" s="34" t="s">
        <v>5</v>
      </c>
      <c r="I4" s="34" t="s">
        <v>6</v>
      </c>
      <c r="J4" s="34" t="s">
        <v>7</v>
      </c>
      <c r="K4" s="34" t="s">
        <v>5</v>
      </c>
      <c r="L4" s="34" t="s">
        <v>6</v>
      </c>
      <c r="M4" s="34" t="s">
        <v>7</v>
      </c>
      <c r="N4" s="34" t="s">
        <v>5</v>
      </c>
      <c r="O4" s="34" t="s">
        <v>6</v>
      </c>
      <c r="P4" s="34" t="s">
        <v>7</v>
      </c>
      <c r="Q4" s="34" t="s">
        <v>5</v>
      </c>
      <c r="R4" s="34" t="s">
        <v>6</v>
      </c>
      <c r="S4" s="34" t="s">
        <v>7</v>
      </c>
      <c r="T4" s="34" t="s">
        <v>5</v>
      </c>
      <c r="U4" s="34" t="s">
        <v>6</v>
      </c>
      <c r="V4" s="34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3</v>
      </c>
      <c r="B6" s="9" t="s">
        <v>64</v>
      </c>
      <c r="C6" s="8"/>
      <c r="D6" s="4"/>
      <c r="E6" s="4"/>
      <c r="F6" s="4"/>
      <c r="G6" s="5" t="e">
        <f>AVERAGE(#REF!,#REF!,#REF!,#REF!,#REF!,#REF!,#REF!,G7)</f>
        <v>#REF!</v>
      </c>
      <c r="H6" s="4"/>
      <c r="I6" s="4"/>
      <c r="J6" s="5" t="e">
        <f>AVERAGE(#REF!,#REF!,#REF!,#REF!,#REF!,#REF!,#REF!,J7)</f>
        <v>#REF!</v>
      </c>
      <c r="K6" s="4"/>
      <c r="L6" s="4"/>
      <c r="M6" s="5" t="e">
        <f>AVERAGE(#REF!,#REF!,#REF!,#REF!,#REF!,#REF!,#REF!,M7)</f>
        <v>#REF!</v>
      </c>
      <c r="N6" s="4"/>
      <c r="O6" s="4"/>
      <c r="P6" s="5" t="e">
        <f>AVERAGE(#REF!,#REF!,#REF!,#REF!,#REF!,#REF!,#REF!,P7)</f>
        <v>#REF!</v>
      </c>
      <c r="Q6" s="4"/>
      <c r="R6" s="4"/>
      <c r="S6" s="5" t="e">
        <f>AVERAGE(#REF!,#REF!,#REF!,#REF!,#REF!,#REF!,#REF!,S7)</f>
        <v>#REF!</v>
      </c>
      <c r="T6" s="4"/>
      <c r="U6" s="4"/>
      <c r="V6" s="5" t="e">
        <f>AVERAGE(#REF!,#REF!,#REF!,#REF!,#REF!,#REF!,#REF!,V7)</f>
        <v>#REF!</v>
      </c>
      <c r="W6" s="4"/>
    </row>
    <row r="7" spans="1:23" x14ac:dyDescent="0.25">
      <c r="A7" s="33"/>
      <c r="B7" s="6" t="s">
        <v>42</v>
      </c>
      <c r="C7" s="8" t="s">
        <v>72</v>
      </c>
      <c r="D7" s="4"/>
      <c r="E7" s="4"/>
      <c r="F7" s="4"/>
      <c r="G7" s="5" t="e">
        <f>AVERAGE(G8:G14)</f>
        <v>#DIV/0!</v>
      </c>
      <c r="H7" s="4"/>
      <c r="I7" s="4"/>
      <c r="J7" s="5" t="e">
        <f>AVERAGE(J8:J14)</f>
        <v>#DIV/0!</v>
      </c>
      <c r="K7" s="4"/>
      <c r="L7" s="4"/>
      <c r="M7" s="5" t="e">
        <f>AVERAGE(M8:M14)</f>
        <v>#DIV/0!</v>
      </c>
      <c r="N7" s="4"/>
      <c r="O7" s="4"/>
      <c r="P7" s="5" t="e">
        <f>AVERAGE(P8:P14)</f>
        <v>#DIV/0!</v>
      </c>
      <c r="Q7" s="4"/>
      <c r="R7" s="4"/>
      <c r="S7" s="5" t="e">
        <f>AVERAGE(S8:S14)</f>
        <v>#DIV/0!</v>
      </c>
      <c r="T7" s="4"/>
      <c r="U7" s="4"/>
      <c r="V7" s="5" t="e">
        <f>AVERAGE(V8:V14)</f>
        <v>#DIV/0!</v>
      </c>
      <c r="W7" s="4"/>
    </row>
    <row r="8" spans="1:23" x14ac:dyDescent="0.25">
      <c r="A8" s="31">
        <v>1</v>
      </c>
      <c r="B8" s="10"/>
      <c r="C8" s="11" t="s">
        <v>442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10"/>
      <c r="C9" s="11" t="s">
        <v>443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444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30" x14ac:dyDescent="0.25">
      <c r="A11" s="31">
        <v>4</v>
      </c>
      <c r="B11" s="10"/>
      <c r="C11" s="11" t="s">
        <v>445</v>
      </c>
      <c r="D11" s="4"/>
      <c r="E11" s="4"/>
      <c r="F11" s="4"/>
      <c r="G11" s="5" t="e">
        <f t="shared" ref="G11" si="0">F11/E11</f>
        <v>#DIV/0!</v>
      </c>
      <c r="H11" s="4"/>
      <c r="I11" s="4"/>
      <c r="J11" s="5" t="e">
        <f t="shared" ref="J11" si="1">I11/H11</f>
        <v>#DIV/0!</v>
      </c>
      <c r="K11" s="4"/>
      <c r="L11" s="4"/>
      <c r="M11" s="5" t="e">
        <f t="shared" ref="M11" si="2">L11/K11</f>
        <v>#DIV/0!</v>
      </c>
      <c r="N11" s="4"/>
      <c r="O11" s="4"/>
      <c r="P11" s="5" t="e">
        <f t="shared" ref="P11" si="3">O11/N11</f>
        <v>#DIV/0!</v>
      </c>
      <c r="Q11" s="4"/>
      <c r="R11" s="4"/>
      <c r="S11" s="5" t="e">
        <f t="shared" ref="S11" si="4">R11/Q11</f>
        <v>#DIV/0!</v>
      </c>
      <c r="T11" s="4"/>
      <c r="U11" s="4"/>
      <c r="V11" s="5" t="e">
        <f t="shared" ref="V11" si="5">U11/T11</f>
        <v>#DIV/0!</v>
      </c>
      <c r="W11" s="4"/>
    </row>
    <row r="12" spans="1:23" ht="60" x14ac:dyDescent="0.25">
      <c r="A12" s="31">
        <v>5</v>
      </c>
      <c r="B12" s="10"/>
      <c r="C12" s="11" t="s">
        <v>446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45" x14ac:dyDescent="0.25">
      <c r="A13" s="31">
        <v>6</v>
      </c>
      <c r="B13" s="10"/>
      <c r="C13" s="11" t="s">
        <v>447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x14ac:dyDescent="0.25">
      <c r="A14" s="31">
        <v>7</v>
      </c>
      <c r="B14" s="10"/>
      <c r="C14" s="11" t="s">
        <v>448</v>
      </c>
      <c r="D14" s="4"/>
      <c r="E14" s="4"/>
      <c r="F14" s="4"/>
      <c r="G14" s="5" t="e">
        <f>F14/E14</f>
        <v>#DIV/0!</v>
      </c>
      <c r="H14" s="4"/>
      <c r="I14" s="4"/>
      <c r="J14" s="5" t="e">
        <f>I14/H14</f>
        <v>#DIV/0!</v>
      </c>
      <c r="K14" s="4"/>
      <c r="L14" s="4"/>
      <c r="M14" s="5" t="e">
        <f>L14/K14</f>
        <v>#DIV/0!</v>
      </c>
      <c r="N14" s="4"/>
      <c r="O14" s="4"/>
      <c r="P14" s="5" t="e">
        <f>O14/N14</f>
        <v>#DIV/0!</v>
      </c>
      <c r="Q14" s="4"/>
      <c r="R14" s="4"/>
      <c r="S14" s="5" t="e">
        <f>R14/Q14</f>
        <v>#DIV/0!</v>
      </c>
      <c r="T14" s="4"/>
      <c r="U14" s="4"/>
      <c r="V14" s="5" t="e">
        <f>U14/T14</f>
        <v>#DIV/0!</v>
      </c>
      <c r="W14" s="4"/>
    </row>
    <row r="16" spans="1:23" x14ac:dyDescent="0.25">
      <c r="S16" s="28" t="s">
        <v>464</v>
      </c>
    </row>
    <row r="19" spans="19:19" x14ac:dyDescent="0.25">
      <c r="S19" s="28" t="s">
        <v>466</v>
      </c>
    </row>
    <row r="20" spans="19:19" x14ac:dyDescent="0.25">
      <c r="S20" s="28" t="s">
        <v>465</v>
      </c>
    </row>
  </sheetData>
  <autoFilter ref="A2:W14" xr:uid="{00000000-0009-0000-0000-000021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B5:C5"/>
    <mergeCell ref="A2:A4"/>
    <mergeCell ref="B2:C4"/>
    <mergeCell ref="D2:D4"/>
    <mergeCell ref="E2:S2"/>
    <mergeCell ref="W2:W4"/>
    <mergeCell ref="E3:G3"/>
    <mergeCell ref="H3:J3"/>
    <mergeCell ref="K3:M3"/>
    <mergeCell ref="N3:P3"/>
    <mergeCell ref="Q3:S3"/>
    <mergeCell ref="T3:V3"/>
  </mergeCells>
  <pageMargins left="1.28" right="0.35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</sheetPr>
  <dimension ref="A1:W20"/>
  <sheetViews>
    <sheetView topLeftCell="A13" zoomScale="90" zoomScaleNormal="90" workbookViewId="0">
      <selection activeCell="R16" sqref="R16:R20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4</v>
      </c>
      <c r="B6" s="9" t="s">
        <v>73</v>
      </c>
      <c r="C6" s="8"/>
      <c r="D6" s="4"/>
      <c r="E6" s="4"/>
      <c r="F6" s="4"/>
      <c r="G6" s="5" t="e">
        <f>AVERAGE(G7,#REF!,#REF!,#REF!,#REF!,#REF!)</f>
        <v>#REF!</v>
      </c>
      <c r="H6" s="4"/>
      <c r="I6" s="4"/>
      <c r="J6" s="5" t="e">
        <f>AVERAGE(J7,#REF!,#REF!,#REF!,#REF!,#REF!)</f>
        <v>#REF!</v>
      </c>
      <c r="K6" s="4"/>
      <c r="L6" s="4"/>
      <c r="M6" s="5" t="e">
        <f>AVERAGE(M7,#REF!,#REF!,#REF!,#REF!,#REF!)</f>
        <v>#REF!</v>
      </c>
      <c r="N6" s="4"/>
      <c r="O6" s="4"/>
      <c r="P6" s="5" t="e">
        <f>AVERAGE(P7,#REF!,#REF!,#REF!,#REF!,#REF!)</f>
        <v>#REF!</v>
      </c>
      <c r="Q6" s="4"/>
      <c r="R6" s="4"/>
      <c r="S6" s="5" t="e">
        <f>AVERAGE(S7,#REF!,#REF!,#REF!,#REF!,#REF!)</f>
        <v>#REF!</v>
      </c>
      <c r="T6" s="4"/>
      <c r="U6" s="4"/>
      <c r="V6" s="5" t="e">
        <f>AVERAGE(V7,#REF!,#REF!,#REF!,#REF!,#REF!)</f>
        <v>#REF!</v>
      </c>
      <c r="W6" s="4"/>
    </row>
    <row r="7" spans="1:23" ht="30" x14ac:dyDescent="0.25">
      <c r="A7" s="33"/>
      <c r="B7" s="6" t="s">
        <v>16</v>
      </c>
      <c r="C7" s="8" t="s">
        <v>74</v>
      </c>
      <c r="D7" s="4"/>
      <c r="E7" s="4"/>
      <c r="F7" s="4"/>
      <c r="G7" s="5" t="e">
        <f>AVERAGE(G8:G14)</f>
        <v>#DIV/0!</v>
      </c>
      <c r="H7" s="4"/>
      <c r="I7" s="4"/>
      <c r="J7" s="5" t="e">
        <f>AVERAGE(J8:J14)</f>
        <v>#DIV/0!</v>
      </c>
      <c r="K7" s="4"/>
      <c r="L7" s="4"/>
      <c r="M7" s="5" t="e">
        <f>AVERAGE(M8:M14)</f>
        <v>#DIV/0!</v>
      </c>
      <c r="N7" s="4"/>
      <c r="O7" s="4"/>
      <c r="P7" s="5" t="e">
        <f>AVERAGE(P8:P14)</f>
        <v>#DIV/0!</v>
      </c>
      <c r="Q7" s="4"/>
      <c r="R7" s="4"/>
      <c r="S7" s="5" t="e">
        <f>AVERAGE(S8:S14)</f>
        <v>#DIV/0!</v>
      </c>
      <c r="T7" s="4"/>
      <c r="U7" s="4"/>
      <c r="V7" s="5" t="e">
        <f>AVERAGE(V8:V14)</f>
        <v>#DIV/0!</v>
      </c>
      <c r="W7" s="4"/>
    </row>
    <row r="8" spans="1:23" ht="60" x14ac:dyDescent="0.25">
      <c r="A8" s="31">
        <v>1</v>
      </c>
      <c r="B8" s="10"/>
      <c r="C8" s="11" t="s">
        <v>221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60" x14ac:dyDescent="0.25">
      <c r="A9" s="31">
        <v>2</v>
      </c>
      <c r="B9" s="10"/>
      <c r="C9" s="11" t="s">
        <v>222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60" x14ac:dyDescent="0.25">
      <c r="A10" s="31">
        <v>3</v>
      </c>
      <c r="B10" s="10"/>
      <c r="C10" s="11" t="s">
        <v>223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1" spans="1:23" ht="45" x14ac:dyDescent="0.25">
      <c r="A11" s="31">
        <v>4</v>
      </c>
      <c r="B11" s="10"/>
      <c r="C11" s="11" t="s">
        <v>224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45" x14ac:dyDescent="0.25">
      <c r="A12" s="31">
        <v>5</v>
      </c>
      <c r="B12" s="10"/>
      <c r="C12" s="11" t="s">
        <v>225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45" x14ac:dyDescent="0.25">
      <c r="A13" s="31">
        <v>6</v>
      </c>
      <c r="B13" s="10"/>
      <c r="C13" s="11" t="s">
        <v>226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45" x14ac:dyDescent="0.25">
      <c r="A14" s="31">
        <v>7</v>
      </c>
      <c r="B14" s="10"/>
      <c r="C14" s="11" t="s">
        <v>227</v>
      </c>
      <c r="D14" s="4"/>
      <c r="E14" s="4"/>
      <c r="F14" s="4"/>
      <c r="G14" s="5" t="e">
        <f t="shared" ref="G14" si="6">F14/E14</f>
        <v>#DIV/0!</v>
      </c>
      <c r="H14" s="4"/>
      <c r="I14" s="4"/>
      <c r="J14" s="5" t="e">
        <f t="shared" ref="J14" si="7">I14/H14</f>
        <v>#DIV/0!</v>
      </c>
      <c r="K14" s="4"/>
      <c r="L14" s="4"/>
      <c r="M14" s="5" t="e">
        <f t="shared" ref="M14" si="8">L14/K14</f>
        <v>#DIV/0!</v>
      </c>
      <c r="N14" s="4"/>
      <c r="O14" s="4"/>
      <c r="P14" s="5" t="e">
        <f t="shared" ref="P14" si="9">O14/N14</f>
        <v>#DIV/0!</v>
      </c>
      <c r="Q14" s="4"/>
      <c r="R14" s="4"/>
      <c r="S14" s="5" t="e">
        <f t="shared" ref="S14" si="10">R14/Q14</f>
        <v>#DIV/0!</v>
      </c>
      <c r="T14" s="4"/>
      <c r="U14" s="4"/>
      <c r="V14" s="5" t="e">
        <f t="shared" ref="V14" si="11">U14/T14</f>
        <v>#DIV/0!</v>
      </c>
      <c r="W14" s="4"/>
    </row>
    <row r="16" spans="1:23" x14ac:dyDescent="0.25">
      <c r="R16" s="28" t="s">
        <v>464</v>
      </c>
    </row>
    <row r="19" spans="18:18" x14ac:dyDescent="0.25">
      <c r="R19" s="28" t="s">
        <v>466</v>
      </c>
    </row>
    <row r="20" spans="18:18" x14ac:dyDescent="0.25">
      <c r="R20" s="28" t="s">
        <v>465</v>
      </c>
    </row>
  </sheetData>
  <autoFilter ref="A2:W14" xr:uid="{00000000-0009-0000-0000-000022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45" right="0.35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0000"/>
  </sheetPr>
  <dimension ref="A1:W22"/>
  <sheetViews>
    <sheetView topLeftCell="A3" zoomScale="90" zoomScaleNormal="90" workbookViewId="0">
      <selection activeCell="S18" sqref="S18:S22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4</v>
      </c>
      <c r="B6" s="9" t="s">
        <v>73</v>
      </c>
      <c r="C6" s="8"/>
      <c r="D6" s="4"/>
      <c r="E6" s="4"/>
      <c r="F6" s="4"/>
      <c r="G6" s="5" t="e">
        <f>AVERAGE(#REF!,G7,#REF!,#REF!,#REF!,#REF!)</f>
        <v>#REF!</v>
      </c>
      <c r="H6" s="4"/>
      <c r="I6" s="4"/>
      <c r="J6" s="5" t="e">
        <f>AVERAGE(#REF!,J7,#REF!,#REF!,#REF!,#REF!)</f>
        <v>#REF!</v>
      </c>
      <c r="K6" s="4"/>
      <c r="L6" s="4"/>
      <c r="M6" s="5" t="e">
        <f>AVERAGE(#REF!,M7,#REF!,#REF!,#REF!,#REF!)</f>
        <v>#REF!</v>
      </c>
      <c r="N6" s="4"/>
      <c r="O6" s="4"/>
      <c r="P6" s="5" t="e">
        <f>AVERAGE(#REF!,P7,#REF!,#REF!,#REF!,#REF!)</f>
        <v>#REF!</v>
      </c>
      <c r="Q6" s="4"/>
      <c r="R6" s="4"/>
      <c r="S6" s="5" t="e">
        <f>AVERAGE(#REF!,S7,#REF!,#REF!,#REF!,#REF!)</f>
        <v>#REF!</v>
      </c>
      <c r="T6" s="4"/>
      <c r="U6" s="4"/>
      <c r="V6" s="5" t="e">
        <f>AVERAGE(#REF!,V7,#REF!,#REF!,#REF!,#REF!)</f>
        <v>#REF!</v>
      </c>
      <c r="W6" s="4"/>
    </row>
    <row r="7" spans="1:23" x14ac:dyDescent="0.25">
      <c r="A7" s="33"/>
      <c r="B7" s="6" t="s">
        <v>17</v>
      </c>
      <c r="C7" s="8" t="s">
        <v>76</v>
      </c>
      <c r="D7" s="4"/>
      <c r="E7" s="4"/>
      <c r="F7" s="4"/>
      <c r="G7" s="5" t="e">
        <f>AVERAGE(G8:G16)</f>
        <v>#DIV/0!</v>
      </c>
      <c r="H7" s="4"/>
      <c r="I7" s="4"/>
      <c r="J7" s="5" t="e">
        <f>AVERAGE(J8:J16)</f>
        <v>#DIV/0!</v>
      </c>
      <c r="K7" s="4"/>
      <c r="L7" s="4"/>
      <c r="M7" s="5" t="e">
        <f>AVERAGE(M8:M16)</f>
        <v>#DIV/0!</v>
      </c>
      <c r="N7" s="4"/>
      <c r="O7" s="4"/>
      <c r="P7" s="5" t="e">
        <f>AVERAGE(P8:P16)</f>
        <v>#DIV/0!</v>
      </c>
      <c r="Q7" s="4"/>
      <c r="R7" s="4"/>
      <c r="S7" s="5" t="e">
        <f>AVERAGE(S8:S16)</f>
        <v>#DIV/0!</v>
      </c>
      <c r="T7" s="4"/>
      <c r="U7" s="4"/>
      <c r="V7" s="5" t="e">
        <f>AVERAGE(V8:V16)</f>
        <v>#DIV/0!</v>
      </c>
      <c r="W7" s="4"/>
    </row>
    <row r="8" spans="1:23" ht="30" x14ac:dyDescent="0.25">
      <c r="A8" s="31">
        <v>1</v>
      </c>
      <c r="B8" s="10"/>
      <c r="C8" s="11" t="s">
        <v>426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x14ac:dyDescent="0.25">
      <c r="A9" s="31">
        <v>2</v>
      </c>
      <c r="B9" s="10"/>
      <c r="C9" s="11" t="s">
        <v>427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30" x14ac:dyDescent="0.25">
      <c r="A10" s="31">
        <v>3</v>
      </c>
      <c r="B10" s="10"/>
      <c r="C10" s="11" t="s">
        <v>428</v>
      </c>
      <c r="D10" s="4"/>
      <c r="E10" s="4"/>
      <c r="F10" s="4"/>
      <c r="G10" s="5" t="e">
        <f t="shared" ref="G10" si="0">F10/E10</f>
        <v>#DIV/0!</v>
      </c>
      <c r="H10" s="4"/>
      <c r="I10" s="4"/>
      <c r="J10" s="5" t="e">
        <f t="shared" ref="J10" si="1">I10/H10</f>
        <v>#DIV/0!</v>
      </c>
      <c r="K10" s="4"/>
      <c r="L10" s="4"/>
      <c r="M10" s="5" t="e">
        <f t="shared" ref="M10" si="2">L10/K10</f>
        <v>#DIV/0!</v>
      </c>
      <c r="N10" s="4"/>
      <c r="O10" s="4"/>
      <c r="P10" s="5" t="e">
        <f t="shared" ref="P10" si="3">O10/N10</f>
        <v>#DIV/0!</v>
      </c>
      <c r="Q10" s="4"/>
      <c r="R10" s="4"/>
      <c r="S10" s="5" t="e">
        <f t="shared" ref="S10" si="4">R10/Q10</f>
        <v>#DIV/0!</v>
      </c>
      <c r="T10" s="4"/>
      <c r="U10" s="4"/>
      <c r="V10" s="5" t="e">
        <f t="shared" ref="V10" si="5">U10/T10</f>
        <v>#DIV/0!</v>
      </c>
      <c r="W10" s="4"/>
    </row>
    <row r="11" spans="1:23" ht="45" x14ac:dyDescent="0.25">
      <c r="A11" s="31">
        <v>4</v>
      </c>
      <c r="B11" s="10"/>
      <c r="C11" s="11" t="s">
        <v>429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30" x14ac:dyDescent="0.25">
      <c r="A12" s="31">
        <v>5</v>
      </c>
      <c r="B12" s="10"/>
      <c r="C12" s="11" t="s">
        <v>430</v>
      </c>
      <c r="D12" s="4"/>
      <c r="E12" s="4"/>
      <c r="F12" s="4"/>
      <c r="G12" s="5" t="e">
        <f>F12/E12</f>
        <v>#DIV/0!</v>
      </c>
      <c r="H12" s="4"/>
      <c r="I12" s="4"/>
      <c r="J12" s="5" t="e">
        <f>I12/H12</f>
        <v>#DIV/0!</v>
      </c>
      <c r="K12" s="4"/>
      <c r="L12" s="4"/>
      <c r="M12" s="5" t="e">
        <f>L12/K12</f>
        <v>#DIV/0!</v>
      </c>
      <c r="N12" s="4"/>
      <c r="O12" s="4"/>
      <c r="P12" s="5" t="e">
        <f>O12/N12</f>
        <v>#DIV/0!</v>
      </c>
      <c r="Q12" s="4"/>
      <c r="R12" s="4"/>
      <c r="S12" s="5" t="e">
        <f>R12/Q12</f>
        <v>#DIV/0!</v>
      </c>
      <c r="T12" s="4"/>
      <c r="U12" s="4"/>
      <c r="V12" s="5" t="e">
        <f>U12/T12</f>
        <v>#DIV/0!</v>
      </c>
      <c r="W12" s="4"/>
    </row>
    <row r="13" spans="1:23" ht="30" x14ac:dyDescent="0.25">
      <c r="A13" s="31">
        <v>6</v>
      </c>
      <c r="B13" s="10"/>
      <c r="C13" s="11" t="s">
        <v>431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4" spans="1:23" ht="45" x14ac:dyDescent="0.25">
      <c r="A14" s="31">
        <v>7</v>
      </c>
      <c r="B14" s="10"/>
      <c r="C14" s="11" t="s">
        <v>432</v>
      </c>
      <c r="D14" s="4"/>
      <c r="E14" s="4"/>
      <c r="F14" s="4"/>
      <c r="G14" s="5" t="e">
        <f t="shared" ref="G14" si="6">F14/E14</f>
        <v>#DIV/0!</v>
      </c>
      <c r="H14" s="4"/>
      <c r="I14" s="4"/>
      <c r="J14" s="5" t="e">
        <f t="shared" ref="J14" si="7">I14/H14</f>
        <v>#DIV/0!</v>
      </c>
      <c r="K14" s="4"/>
      <c r="L14" s="4"/>
      <c r="M14" s="5" t="e">
        <f t="shared" ref="M14" si="8">L14/K14</f>
        <v>#DIV/0!</v>
      </c>
      <c r="N14" s="4"/>
      <c r="O14" s="4"/>
      <c r="P14" s="5" t="e">
        <f t="shared" ref="P14" si="9">O14/N14</f>
        <v>#DIV/0!</v>
      </c>
      <c r="Q14" s="4"/>
      <c r="R14" s="4"/>
      <c r="S14" s="5" t="e">
        <f t="shared" ref="S14" si="10">R14/Q14</f>
        <v>#DIV/0!</v>
      </c>
      <c r="T14" s="4"/>
      <c r="U14" s="4"/>
      <c r="V14" s="5" t="e">
        <f t="shared" ref="V14" si="11">U14/T14</f>
        <v>#DIV/0!</v>
      </c>
      <c r="W14" s="4"/>
    </row>
    <row r="15" spans="1:23" ht="30" x14ac:dyDescent="0.25">
      <c r="A15" s="31">
        <v>8</v>
      </c>
      <c r="B15" s="10"/>
      <c r="C15" s="11" t="s">
        <v>433</v>
      </c>
      <c r="D15" s="4"/>
      <c r="E15" s="4"/>
      <c r="F15" s="4"/>
      <c r="G15" s="5" t="e">
        <f>F15/E15</f>
        <v>#DIV/0!</v>
      </c>
      <c r="H15" s="4"/>
      <c r="I15" s="4"/>
      <c r="J15" s="5" t="e">
        <f>I15/H15</f>
        <v>#DIV/0!</v>
      </c>
      <c r="K15" s="4"/>
      <c r="L15" s="4"/>
      <c r="M15" s="5" t="e">
        <f>L15/K15</f>
        <v>#DIV/0!</v>
      </c>
      <c r="N15" s="4"/>
      <c r="O15" s="4"/>
      <c r="P15" s="5" t="e">
        <f>O15/N15</f>
        <v>#DIV/0!</v>
      </c>
      <c r="Q15" s="4"/>
      <c r="R15" s="4"/>
      <c r="S15" s="5" t="e">
        <f>R15/Q15</f>
        <v>#DIV/0!</v>
      </c>
      <c r="T15" s="4"/>
      <c r="U15" s="4"/>
      <c r="V15" s="5" t="e">
        <f>U15/T15</f>
        <v>#DIV/0!</v>
      </c>
      <c r="W15" s="4"/>
    </row>
    <row r="16" spans="1:23" x14ac:dyDescent="0.25">
      <c r="A16" s="31">
        <v>9</v>
      </c>
      <c r="B16" s="10"/>
      <c r="C16" s="11" t="s">
        <v>434</v>
      </c>
      <c r="D16" s="4"/>
      <c r="E16" s="4"/>
      <c r="F16" s="4"/>
      <c r="G16" s="5" t="e">
        <f>F16/E16</f>
        <v>#DIV/0!</v>
      </c>
      <c r="H16" s="4"/>
      <c r="I16" s="4"/>
      <c r="J16" s="5" t="e">
        <f>I16/H16</f>
        <v>#DIV/0!</v>
      </c>
      <c r="K16" s="4"/>
      <c r="L16" s="4"/>
      <c r="M16" s="5" t="e">
        <f>L16/K16</f>
        <v>#DIV/0!</v>
      </c>
      <c r="N16" s="4"/>
      <c r="O16" s="4"/>
      <c r="P16" s="5" t="e">
        <f>O16/N16</f>
        <v>#DIV/0!</v>
      </c>
      <c r="Q16" s="4"/>
      <c r="R16" s="4"/>
      <c r="S16" s="5" t="e">
        <f>R16/Q16</f>
        <v>#DIV/0!</v>
      </c>
      <c r="T16" s="4"/>
      <c r="U16" s="4"/>
      <c r="V16" s="5" t="e">
        <f>U16/T16</f>
        <v>#DIV/0!</v>
      </c>
      <c r="W16" s="4"/>
    </row>
    <row r="18" spans="19:19" x14ac:dyDescent="0.25">
      <c r="S18" s="28" t="s">
        <v>464</v>
      </c>
    </row>
    <row r="21" spans="19:19" x14ac:dyDescent="0.25">
      <c r="S21" s="28" t="s">
        <v>466</v>
      </c>
    </row>
    <row r="22" spans="19:19" x14ac:dyDescent="0.25">
      <c r="S22" s="28" t="s">
        <v>465</v>
      </c>
    </row>
  </sheetData>
  <autoFilter ref="A2:W16" xr:uid="{00000000-0009-0000-0000-000023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2" right="0.27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0000"/>
  </sheetPr>
  <dimension ref="A1:W19"/>
  <sheetViews>
    <sheetView zoomScale="90" zoomScaleNormal="90" workbookViewId="0">
      <selection activeCell="S15" sqref="S15:S19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4</v>
      </c>
      <c r="B6" s="9" t="s">
        <v>73</v>
      </c>
      <c r="C6" s="8"/>
      <c r="D6" s="4"/>
      <c r="E6" s="4"/>
      <c r="F6" s="4"/>
      <c r="G6" s="5" t="e">
        <f>AVERAGE(#REF!,#REF!,G7,#REF!,#REF!,#REF!)</f>
        <v>#REF!</v>
      </c>
      <c r="H6" s="4"/>
      <c r="I6" s="4"/>
      <c r="J6" s="5" t="e">
        <f>AVERAGE(#REF!,#REF!,J7,#REF!,#REF!,#REF!)</f>
        <v>#REF!</v>
      </c>
      <c r="K6" s="4"/>
      <c r="L6" s="4"/>
      <c r="M6" s="5" t="e">
        <f>AVERAGE(#REF!,#REF!,M7,#REF!,#REF!,#REF!)</f>
        <v>#REF!</v>
      </c>
      <c r="N6" s="4"/>
      <c r="O6" s="4"/>
      <c r="P6" s="5" t="e">
        <f>AVERAGE(#REF!,#REF!,P7,#REF!,#REF!,#REF!)</f>
        <v>#REF!</v>
      </c>
      <c r="Q6" s="4"/>
      <c r="R6" s="4"/>
      <c r="S6" s="5" t="e">
        <f>AVERAGE(#REF!,#REF!,S7,#REF!,#REF!,#REF!)</f>
        <v>#REF!</v>
      </c>
      <c r="T6" s="4"/>
      <c r="U6" s="4"/>
      <c r="V6" s="5" t="e">
        <f>AVERAGE(#REF!,#REF!,V7,#REF!,#REF!,#REF!)</f>
        <v>#REF!</v>
      </c>
      <c r="W6" s="4"/>
    </row>
    <row r="7" spans="1:23" ht="30" x14ac:dyDescent="0.25">
      <c r="A7" s="33"/>
      <c r="B7" s="7" t="s">
        <v>19</v>
      </c>
      <c r="C7" s="12" t="s">
        <v>77</v>
      </c>
      <c r="D7" s="4"/>
      <c r="E7" s="4"/>
      <c r="F7" s="4"/>
      <c r="G7" s="5" t="e">
        <f>AVERAGE(G8:G13)</f>
        <v>#DIV/0!</v>
      </c>
      <c r="H7" s="4"/>
      <c r="I7" s="4"/>
      <c r="J7" s="5" t="e">
        <f>AVERAGE(J8:J13)</f>
        <v>#DIV/0!</v>
      </c>
      <c r="K7" s="4"/>
      <c r="L7" s="4"/>
      <c r="M7" s="5" t="e">
        <f>AVERAGE(M8:M13)</f>
        <v>#DIV/0!</v>
      </c>
      <c r="N7" s="4"/>
      <c r="O7" s="4"/>
      <c r="P7" s="5" t="e">
        <f>AVERAGE(P8:P13)</f>
        <v>#DIV/0!</v>
      </c>
      <c r="Q7" s="4"/>
      <c r="R7" s="4"/>
      <c r="S7" s="5" t="e">
        <f>AVERAGE(S8:S13)</f>
        <v>#DIV/0!</v>
      </c>
      <c r="T7" s="4"/>
      <c r="U7" s="4"/>
      <c r="V7" s="5" t="e">
        <f>AVERAGE(V8:V13)</f>
        <v>#DIV/0!</v>
      </c>
      <c r="W7" s="4"/>
    </row>
    <row r="8" spans="1:23" ht="15" customHeight="1" x14ac:dyDescent="0.25">
      <c r="A8" s="31">
        <v>1</v>
      </c>
      <c r="B8" s="36"/>
      <c r="C8" s="37" t="s">
        <v>345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15" customHeight="1" x14ac:dyDescent="0.25">
      <c r="A9" s="31">
        <v>2</v>
      </c>
      <c r="B9" s="36"/>
      <c r="C9" s="37" t="s">
        <v>346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15" customHeight="1" x14ac:dyDescent="0.25">
      <c r="A10" s="31">
        <v>3</v>
      </c>
      <c r="B10" s="36"/>
      <c r="C10" s="37" t="s">
        <v>347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15" customHeight="1" x14ac:dyDescent="0.25">
      <c r="A11" s="31">
        <v>4</v>
      </c>
      <c r="B11" s="36"/>
      <c r="C11" s="37" t="s">
        <v>348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2" spans="1:23" ht="15" customHeight="1" x14ac:dyDescent="0.25">
      <c r="A12" s="31">
        <v>5</v>
      </c>
      <c r="B12" s="36"/>
      <c r="C12" s="37" t="s">
        <v>349</v>
      </c>
      <c r="D12" s="4"/>
      <c r="E12" s="4"/>
      <c r="F12" s="4"/>
      <c r="G12" s="5" t="e">
        <f t="shared" ref="G12" si="6">F12/E12</f>
        <v>#DIV/0!</v>
      </c>
      <c r="H12" s="4"/>
      <c r="I12" s="4"/>
      <c r="J12" s="5" t="e">
        <f t="shared" ref="J12" si="7">I12/H12</f>
        <v>#DIV/0!</v>
      </c>
      <c r="K12" s="4"/>
      <c r="L12" s="4"/>
      <c r="M12" s="5" t="e">
        <f t="shared" ref="M12" si="8">L12/K12</f>
        <v>#DIV/0!</v>
      </c>
      <c r="N12" s="4"/>
      <c r="O12" s="4"/>
      <c r="P12" s="5" t="e">
        <f t="shared" ref="P12" si="9">O12/N12</f>
        <v>#DIV/0!</v>
      </c>
      <c r="Q12" s="4"/>
      <c r="R12" s="4"/>
      <c r="S12" s="5" t="e">
        <f t="shared" ref="S12" si="10">R12/Q12</f>
        <v>#DIV/0!</v>
      </c>
      <c r="T12" s="4"/>
      <c r="U12" s="4"/>
      <c r="V12" s="5" t="e">
        <f t="shared" ref="V12" si="11">U12/T12</f>
        <v>#DIV/0!</v>
      </c>
      <c r="W12" s="4"/>
    </row>
    <row r="13" spans="1:23" ht="15" customHeight="1" x14ac:dyDescent="0.25">
      <c r="A13" s="31">
        <v>6</v>
      </c>
      <c r="B13" s="36"/>
      <c r="C13" s="37" t="s">
        <v>350</v>
      </c>
      <c r="D13" s="4"/>
      <c r="E13" s="4"/>
      <c r="F13" s="4"/>
      <c r="G13" s="5" t="e">
        <f>F13/E13</f>
        <v>#DIV/0!</v>
      </c>
      <c r="H13" s="4"/>
      <c r="I13" s="4"/>
      <c r="J13" s="5" t="e">
        <f>I13/H13</f>
        <v>#DIV/0!</v>
      </c>
      <c r="K13" s="4"/>
      <c r="L13" s="4"/>
      <c r="M13" s="5" t="e">
        <f>L13/K13</f>
        <v>#DIV/0!</v>
      </c>
      <c r="N13" s="4"/>
      <c r="O13" s="4"/>
      <c r="P13" s="5" t="e">
        <f>O13/N13</f>
        <v>#DIV/0!</v>
      </c>
      <c r="Q13" s="4"/>
      <c r="R13" s="4"/>
      <c r="S13" s="5" t="e">
        <f>R13/Q13</f>
        <v>#DIV/0!</v>
      </c>
      <c r="T13" s="4"/>
      <c r="U13" s="4"/>
      <c r="V13" s="5" t="e">
        <f>U13/T13</f>
        <v>#DIV/0!</v>
      </c>
      <c r="W13" s="4"/>
    </row>
    <row r="15" spans="1:23" x14ac:dyDescent="0.25">
      <c r="S15" s="28" t="s">
        <v>464</v>
      </c>
    </row>
    <row r="18" spans="19:19" x14ac:dyDescent="0.25">
      <c r="S18" s="28" t="s">
        <v>466</v>
      </c>
    </row>
    <row r="19" spans="19:19" x14ac:dyDescent="0.25">
      <c r="S19" s="28" t="s">
        <v>465</v>
      </c>
    </row>
  </sheetData>
  <autoFilter ref="A2:W13" xr:uid="{00000000-0009-0000-0000-000024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6" right="0.27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</sheetPr>
  <dimension ref="A1:W17"/>
  <sheetViews>
    <sheetView zoomScale="90" zoomScaleNormal="90" workbookViewId="0">
      <selection activeCell="S13" sqref="S13:S17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4</v>
      </c>
      <c r="B6" s="9" t="s">
        <v>73</v>
      </c>
      <c r="C6" s="8"/>
      <c r="D6" s="4"/>
      <c r="E6" s="4"/>
      <c r="F6" s="4"/>
      <c r="G6" s="5" t="e">
        <f>AVERAGE(#REF!,#REF!,#REF!,G7,#REF!,#REF!)</f>
        <v>#REF!</v>
      </c>
      <c r="H6" s="4"/>
      <c r="I6" s="4"/>
      <c r="J6" s="5" t="e">
        <f>AVERAGE(#REF!,#REF!,#REF!,J7,#REF!,#REF!)</f>
        <v>#REF!</v>
      </c>
      <c r="K6" s="4"/>
      <c r="L6" s="4"/>
      <c r="M6" s="5" t="e">
        <f>AVERAGE(#REF!,#REF!,#REF!,M7,#REF!,#REF!)</f>
        <v>#REF!</v>
      </c>
      <c r="N6" s="4"/>
      <c r="O6" s="4"/>
      <c r="P6" s="5" t="e">
        <f>AVERAGE(#REF!,#REF!,#REF!,P7,#REF!,#REF!)</f>
        <v>#REF!</v>
      </c>
      <c r="Q6" s="4"/>
      <c r="R6" s="4"/>
      <c r="S6" s="5" t="e">
        <f>AVERAGE(#REF!,#REF!,#REF!,S7,#REF!,#REF!)</f>
        <v>#REF!</v>
      </c>
      <c r="T6" s="4"/>
      <c r="U6" s="4"/>
      <c r="V6" s="5" t="e">
        <f>AVERAGE(#REF!,#REF!,#REF!,V7,#REF!,#REF!)</f>
        <v>#REF!</v>
      </c>
      <c r="W6" s="4"/>
    </row>
    <row r="7" spans="1:23" ht="30" x14ac:dyDescent="0.25">
      <c r="A7" s="33"/>
      <c r="B7" s="7" t="s">
        <v>25</v>
      </c>
      <c r="C7" s="12" t="s">
        <v>78</v>
      </c>
      <c r="D7" s="4"/>
      <c r="E7" s="4"/>
      <c r="F7" s="4"/>
      <c r="G7" s="5" t="e">
        <f>AVERAGE(G8:G11)</f>
        <v>#DIV/0!</v>
      </c>
      <c r="H7" s="4"/>
      <c r="I7" s="4"/>
      <c r="J7" s="5" t="e">
        <f>AVERAGE(J8:J11)</f>
        <v>#DIV/0!</v>
      </c>
      <c r="K7" s="4"/>
      <c r="L7" s="4"/>
      <c r="M7" s="5" t="e">
        <f>AVERAGE(M8:M11)</f>
        <v>#DIV/0!</v>
      </c>
      <c r="N7" s="4"/>
      <c r="O7" s="4"/>
      <c r="P7" s="5" t="e">
        <f>AVERAGE(P8:P11)</f>
        <v>#DIV/0!</v>
      </c>
      <c r="Q7" s="4"/>
      <c r="R7" s="4"/>
      <c r="S7" s="5" t="e">
        <f>AVERAGE(S8:S11)</f>
        <v>#DIV/0!</v>
      </c>
      <c r="T7" s="4"/>
      <c r="U7" s="4"/>
      <c r="V7" s="5" t="e">
        <f>AVERAGE(V8:V11)</f>
        <v>#DIV/0!</v>
      </c>
      <c r="W7" s="4"/>
    </row>
    <row r="8" spans="1:23" ht="30" x14ac:dyDescent="0.25">
      <c r="A8" s="31">
        <v>1</v>
      </c>
      <c r="B8" s="10"/>
      <c r="C8" s="11" t="s">
        <v>438</v>
      </c>
      <c r="D8" s="4"/>
      <c r="E8" s="4"/>
      <c r="F8" s="4"/>
      <c r="G8" s="5" t="e">
        <f>F8/E8</f>
        <v>#DIV/0!</v>
      </c>
      <c r="H8" s="4"/>
      <c r="I8" s="4"/>
      <c r="J8" s="5" t="e">
        <f>I8/H8</f>
        <v>#DIV/0!</v>
      </c>
      <c r="K8" s="4"/>
      <c r="L8" s="4"/>
      <c r="M8" s="5" t="e">
        <f>L8/K8</f>
        <v>#DIV/0!</v>
      </c>
      <c r="N8" s="4"/>
      <c r="O8" s="4"/>
      <c r="P8" s="5" t="e">
        <f>O8/N8</f>
        <v>#DIV/0!</v>
      </c>
      <c r="Q8" s="4"/>
      <c r="R8" s="4"/>
      <c r="S8" s="5" t="e">
        <f>R8/Q8</f>
        <v>#DIV/0!</v>
      </c>
      <c r="T8" s="4"/>
      <c r="U8" s="4"/>
      <c r="V8" s="5" t="e">
        <f>U8/T8</f>
        <v>#DIV/0!</v>
      </c>
      <c r="W8" s="4"/>
    </row>
    <row r="9" spans="1:23" ht="30" x14ac:dyDescent="0.25">
      <c r="A9" s="31">
        <v>2</v>
      </c>
      <c r="B9" s="10"/>
      <c r="C9" s="11" t="s">
        <v>440</v>
      </c>
      <c r="D9" s="4"/>
      <c r="E9" s="4"/>
      <c r="F9" s="4"/>
      <c r="G9" s="5" t="e">
        <f t="shared" ref="G9" si="0">F9/E9</f>
        <v>#DIV/0!</v>
      </c>
      <c r="H9" s="4"/>
      <c r="I9" s="4"/>
      <c r="J9" s="5" t="e">
        <f t="shared" ref="J9" si="1">I9/H9</f>
        <v>#DIV/0!</v>
      </c>
      <c r="K9" s="4"/>
      <c r="L9" s="4"/>
      <c r="M9" s="5" t="e">
        <f t="shared" ref="M9" si="2">L9/K9</f>
        <v>#DIV/0!</v>
      </c>
      <c r="N9" s="4"/>
      <c r="O9" s="4"/>
      <c r="P9" s="5" t="e">
        <f t="shared" ref="P9" si="3">O9/N9</f>
        <v>#DIV/0!</v>
      </c>
      <c r="Q9" s="4"/>
      <c r="R9" s="4"/>
      <c r="S9" s="5" t="e">
        <f t="shared" ref="S9" si="4">R9/Q9</f>
        <v>#DIV/0!</v>
      </c>
      <c r="T9" s="4"/>
      <c r="U9" s="4"/>
      <c r="V9" s="5" t="e">
        <f t="shared" ref="V9" si="5">U9/T9</f>
        <v>#DIV/0!</v>
      </c>
      <c r="W9" s="4"/>
    </row>
    <row r="10" spans="1:23" ht="45" x14ac:dyDescent="0.25">
      <c r="A10" s="31">
        <v>3</v>
      </c>
      <c r="B10" s="10"/>
      <c r="C10" s="11" t="s">
        <v>439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1" spans="1:23" ht="45" x14ac:dyDescent="0.25">
      <c r="A11" s="31">
        <v>4</v>
      </c>
      <c r="B11" s="10"/>
      <c r="C11" s="11" t="s">
        <v>441</v>
      </c>
      <c r="D11" s="4"/>
      <c r="E11" s="4"/>
      <c r="F11" s="4"/>
      <c r="G11" s="5" t="e">
        <f>F11/E11</f>
        <v>#DIV/0!</v>
      </c>
      <c r="H11" s="4"/>
      <c r="I11" s="4"/>
      <c r="J11" s="5" t="e">
        <f>I11/H11</f>
        <v>#DIV/0!</v>
      </c>
      <c r="K11" s="4"/>
      <c r="L11" s="4"/>
      <c r="M11" s="5" t="e">
        <f>L11/K11</f>
        <v>#DIV/0!</v>
      </c>
      <c r="N11" s="4"/>
      <c r="O11" s="4"/>
      <c r="P11" s="5" t="e">
        <f>O11/N11</f>
        <v>#DIV/0!</v>
      </c>
      <c r="Q11" s="4"/>
      <c r="R11" s="4"/>
      <c r="S11" s="5" t="e">
        <f>R11/Q11</f>
        <v>#DIV/0!</v>
      </c>
      <c r="T11" s="4"/>
      <c r="U11" s="4"/>
      <c r="V11" s="5" t="e">
        <f>U11/T11</f>
        <v>#DIV/0!</v>
      </c>
      <c r="W11" s="4"/>
    </row>
    <row r="13" spans="1:23" x14ac:dyDescent="0.25">
      <c r="S13" s="28" t="s">
        <v>464</v>
      </c>
    </row>
    <row r="16" spans="1:23" x14ac:dyDescent="0.25">
      <c r="S16" s="28" t="s">
        <v>466</v>
      </c>
    </row>
    <row r="17" spans="19:19" x14ac:dyDescent="0.25">
      <c r="S17" s="28" t="s">
        <v>465</v>
      </c>
    </row>
  </sheetData>
  <autoFilter ref="A2:W11" xr:uid="{00000000-0009-0000-0000-000025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9" right="0.28000000000000003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0000"/>
  </sheetPr>
  <dimension ref="A1:W16"/>
  <sheetViews>
    <sheetView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4</v>
      </c>
      <c r="B6" s="9" t="s">
        <v>73</v>
      </c>
      <c r="C6" s="8"/>
      <c r="D6" s="4"/>
      <c r="E6" s="4"/>
      <c r="F6" s="4"/>
      <c r="G6" s="5" t="e">
        <f>AVERAGE(#REF!,#REF!,#REF!,#REF!,G7,#REF!)</f>
        <v>#REF!</v>
      </c>
      <c r="H6" s="4"/>
      <c r="I6" s="4"/>
      <c r="J6" s="5" t="e">
        <f>AVERAGE(#REF!,#REF!,#REF!,#REF!,J7,#REF!)</f>
        <v>#REF!</v>
      </c>
      <c r="K6" s="4"/>
      <c r="L6" s="4"/>
      <c r="M6" s="5" t="e">
        <f>AVERAGE(#REF!,#REF!,#REF!,#REF!,M7,#REF!)</f>
        <v>#REF!</v>
      </c>
      <c r="N6" s="4"/>
      <c r="O6" s="4"/>
      <c r="P6" s="5" t="e">
        <f>AVERAGE(#REF!,#REF!,#REF!,#REF!,P7,#REF!)</f>
        <v>#REF!</v>
      </c>
      <c r="Q6" s="4"/>
      <c r="R6" s="4"/>
      <c r="S6" s="5" t="e">
        <f>AVERAGE(#REF!,#REF!,#REF!,#REF!,S7,#REF!)</f>
        <v>#REF!</v>
      </c>
      <c r="T6" s="4"/>
      <c r="U6" s="4"/>
      <c r="V6" s="5" t="e">
        <f>AVERAGE(#REF!,#REF!,#REF!,#REF!,V7,#REF!)</f>
        <v>#REF!</v>
      </c>
      <c r="W6" s="4"/>
    </row>
    <row r="7" spans="1:23" x14ac:dyDescent="0.25">
      <c r="A7" s="33"/>
      <c r="B7" s="6" t="s">
        <v>27</v>
      </c>
      <c r="C7" s="8" t="s">
        <v>79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30" x14ac:dyDescent="0.25">
      <c r="A8" s="31">
        <v>1</v>
      </c>
      <c r="B8" s="10"/>
      <c r="C8" s="11" t="s">
        <v>378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30" x14ac:dyDescent="0.25">
      <c r="A9" s="31">
        <v>2</v>
      </c>
      <c r="B9" s="10"/>
      <c r="C9" s="11" t="s">
        <v>379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x14ac:dyDescent="0.25">
      <c r="A10" s="31">
        <v>3</v>
      </c>
      <c r="B10" s="10"/>
      <c r="C10" s="11" t="s">
        <v>380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26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22" right="0.36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0000"/>
  </sheetPr>
  <dimension ref="A1:W16"/>
  <sheetViews>
    <sheetView topLeftCell="A10" zoomScale="90" zoomScaleNormal="90" workbookViewId="0">
      <selection activeCell="S12" sqref="S12:S16"/>
    </sheetView>
  </sheetViews>
  <sheetFormatPr defaultRowHeight="15" x14ac:dyDescent="0.25"/>
  <cols>
    <col min="1" max="1" width="3.5703125" style="32" customWidth="1"/>
    <col min="2" max="2" width="2.5703125" style="1" customWidth="1"/>
    <col min="3" max="3" width="24.5703125" style="1" customWidth="1"/>
    <col min="4" max="4" width="14.42578125" style="1" customWidth="1"/>
    <col min="5" max="5" width="6.28515625" style="1" bestFit="1" customWidth="1"/>
    <col min="6" max="6" width="8.28515625" style="1" bestFit="1" customWidth="1"/>
    <col min="7" max="7" width="9.7109375" style="1" customWidth="1"/>
    <col min="8" max="8" width="6.28515625" style="1" bestFit="1" customWidth="1"/>
    <col min="9" max="9" width="8.28515625" style="1" bestFit="1" customWidth="1"/>
    <col min="10" max="10" width="10.42578125" style="1" customWidth="1"/>
    <col min="11" max="11" width="6.28515625" style="1" bestFit="1" customWidth="1"/>
    <col min="12" max="12" width="8.28515625" style="1" bestFit="1" customWidth="1"/>
    <col min="13" max="13" width="10.28515625" style="1" customWidth="1"/>
    <col min="14" max="14" width="6.28515625" style="1" bestFit="1" customWidth="1"/>
    <col min="15" max="15" width="8.28515625" style="1" bestFit="1" customWidth="1"/>
    <col min="16" max="16" width="10.140625" style="1" customWidth="1"/>
    <col min="17" max="17" width="6.28515625" style="1" bestFit="1" customWidth="1"/>
    <col min="18" max="18" width="8.28515625" style="1" bestFit="1" customWidth="1"/>
    <col min="19" max="19" width="10" style="1" customWidth="1"/>
    <col min="20" max="20" width="6.28515625" style="1" bestFit="1" customWidth="1"/>
    <col min="21" max="21" width="8.28515625" style="1" bestFit="1" customWidth="1"/>
    <col min="22" max="22" width="10.5703125" style="1" customWidth="1"/>
    <col min="23" max="23" width="12.140625" style="1" customWidth="1"/>
    <col min="24" max="16384" width="9.140625" style="1"/>
  </cols>
  <sheetData>
    <row r="1" spans="1:23" x14ac:dyDescent="0.25">
      <c r="D1" s="28" t="s">
        <v>143</v>
      </c>
    </row>
    <row r="2" spans="1:23" ht="15" customHeight="1" x14ac:dyDescent="0.25">
      <c r="A2" s="57" t="s">
        <v>0</v>
      </c>
      <c r="B2" s="60" t="s">
        <v>1</v>
      </c>
      <c r="C2" s="61"/>
      <c r="D2" s="52" t="s">
        <v>2</v>
      </c>
      <c r="E2" s="52" t="s">
        <v>3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25"/>
      <c r="U2" s="25"/>
      <c r="V2" s="25"/>
      <c r="W2" s="52" t="s">
        <v>12</v>
      </c>
    </row>
    <row r="3" spans="1:23" x14ac:dyDescent="0.25">
      <c r="A3" s="58"/>
      <c r="B3" s="62"/>
      <c r="C3" s="63"/>
      <c r="D3" s="52"/>
      <c r="E3" s="52" t="s">
        <v>4</v>
      </c>
      <c r="F3" s="52"/>
      <c r="G3" s="52"/>
      <c r="H3" s="52" t="s">
        <v>8</v>
      </c>
      <c r="I3" s="52"/>
      <c r="J3" s="52"/>
      <c r="K3" s="52" t="s">
        <v>9</v>
      </c>
      <c r="L3" s="52"/>
      <c r="M3" s="52"/>
      <c r="N3" s="52" t="s">
        <v>10</v>
      </c>
      <c r="O3" s="52"/>
      <c r="P3" s="52"/>
      <c r="Q3" s="52" t="s">
        <v>11</v>
      </c>
      <c r="R3" s="52"/>
      <c r="S3" s="52"/>
      <c r="T3" s="52" t="s">
        <v>13</v>
      </c>
      <c r="U3" s="52"/>
      <c r="V3" s="52"/>
      <c r="W3" s="52"/>
    </row>
    <row r="4" spans="1:23" x14ac:dyDescent="0.25">
      <c r="A4" s="59"/>
      <c r="B4" s="64"/>
      <c r="C4" s="65"/>
      <c r="D4" s="52"/>
      <c r="E4" s="25" t="s">
        <v>5</v>
      </c>
      <c r="F4" s="25" t="s">
        <v>6</v>
      </c>
      <c r="G4" s="25" t="s">
        <v>7</v>
      </c>
      <c r="H4" s="25" t="s">
        <v>5</v>
      </c>
      <c r="I4" s="25" t="s">
        <v>6</v>
      </c>
      <c r="J4" s="25" t="s">
        <v>7</v>
      </c>
      <c r="K4" s="25" t="s">
        <v>5</v>
      </c>
      <c r="L4" s="25" t="s">
        <v>6</v>
      </c>
      <c r="M4" s="25" t="s">
        <v>7</v>
      </c>
      <c r="N4" s="25" t="s">
        <v>5</v>
      </c>
      <c r="O4" s="25" t="s">
        <v>6</v>
      </c>
      <c r="P4" s="25" t="s">
        <v>7</v>
      </c>
      <c r="Q4" s="25" t="s">
        <v>5</v>
      </c>
      <c r="R4" s="25" t="s">
        <v>6</v>
      </c>
      <c r="S4" s="25" t="s">
        <v>7</v>
      </c>
      <c r="T4" s="25" t="s">
        <v>5</v>
      </c>
      <c r="U4" s="25" t="s">
        <v>6</v>
      </c>
      <c r="V4" s="25" t="s">
        <v>7</v>
      </c>
      <c r="W4" s="52"/>
    </row>
    <row r="5" spans="1:23" x14ac:dyDescent="0.25">
      <c r="A5" s="30">
        <v>1</v>
      </c>
      <c r="B5" s="53">
        <v>2</v>
      </c>
      <c r="C5" s="55"/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  <c r="N5" s="3">
        <v>13</v>
      </c>
      <c r="O5" s="3">
        <v>14</v>
      </c>
      <c r="P5" s="3">
        <v>15</v>
      </c>
      <c r="Q5" s="3">
        <v>16</v>
      </c>
      <c r="R5" s="3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</row>
    <row r="6" spans="1:23" x14ac:dyDescent="0.25">
      <c r="A6" s="33">
        <v>4</v>
      </c>
      <c r="B6" s="9" t="s">
        <v>73</v>
      </c>
      <c r="C6" s="8"/>
      <c r="D6" s="4"/>
      <c r="E6" s="4"/>
      <c r="F6" s="4"/>
      <c r="G6" s="5" t="e">
        <f>AVERAGE(#REF!,#REF!,#REF!,#REF!,#REF!,G7)</f>
        <v>#REF!</v>
      </c>
      <c r="H6" s="4"/>
      <c r="I6" s="4"/>
      <c r="J6" s="5" t="e">
        <f>AVERAGE(#REF!,#REF!,#REF!,#REF!,#REF!,J7)</f>
        <v>#REF!</v>
      </c>
      <c r="K6" s="4"/>
      <c r="L6" s="4"/>
      <c r="M6" s="5" t="e">
        <f>AVERAGE(#REF!,#REF!,#REF!,#REF!,#REF!,M7)</f>
        <v>#REF!</v>
      </c>
      <c r="N6" s="4"/>
      <c r="O6" s="4"/>
      <c r="P6" s="5" t="e">
        <f>AVERAGE(#REF!,#REF!,#REF!,#REF!,#REF!,P7)</f>
        <v>#REF!</v>
      </c>
      <c r="Q6" s="4"/>
      <c r="R6" s="4"/>
      <c r="S6" s="5" t="e">
        <f>AVERAGE(#REF!,#REF!,#REF!,#REF!,#REF!,S7)</f>
        <v>#REF!</v>
      </c>
      <c r="T6" s="4"/>
      <c r="U6" s="4"/>
      <c r="V6" s="5" t="e">
        <f>AVERAGE(#REF!,#REF!,#REF!,#REF!,#REF!,V7)</f>
        <v>#REF!</v>
      </c>
      <c r="W6" s="4"/>
    </row>
    <row r="7" spans="1:23" x14ac:dyDescent="0.25">
      <c r="A7" s="33"/>
      <c r="B7" s="6" t="s">
        <v>29</v>
      </c>
      <c r="C7" s="8" t="s">
        <v>80</v>
      </c>
      <c r="D7" s="4"/>
      <c r="E7" s="4"/>
      <c r="F7" s="4"/>
      <c r="G7" s="5" t="e">
        <f>AVERAGE(G8:G10)</f>
        <v>#DIV/0!</v>
      </c>
      <c r="H7" s="4"/>
      <c r="I7" s="4"/>
      <c r="J7" s="5" t="e">
        <f>AVERAGE(J8:J10)</f>
        <v>#DIV/0!</v>
      </c>
      <c r="K7" s="4"/>
      <c r="L7" s="4"/>
      <c r="M7" s="5" t="e">
        <f>AVERAGE(M8:M10)</f>
        <v>#DIV/0!</v>
      </c>
      <c r="N7" s="4"/>
      <c r="O7" s="4"/>
      <c r="P7" s="5" t="e">
        <f>AVERAGE(P8:P10)</f>
        <v>#DIV/0!</v>
      </c>
      <c r="Q7" s="4"/>
      <c r="R7" s="4"/>
      <c r="S7" s="5" t="e">
        <f>AVERAGE(S8:S10)</f>
        <v>#DIV/0!</v>
      </c>
      <c r="T7" s="4"/>
      <c r="U7" s="4"/>
      <c r="V7" s="5" t="e">
        <f>AVERAGE(V8:V10)</f>
        <v>#DIV/0!</v>
      </c>
      <c r="W7" s="4"/>
    </row>
    <row r="8" spans="1:23" ht="60" x14ac:dyDescent="0.25">
      <c r="A8" s="31">
        <v>1</v>
      </c>
      <c r="B8" s="10"/>
      <c r="C8" s="11" t="s">
        <v>435</v>
      </c>
      <c r="D8" s="4"/>
      <c r="E8" s="4"/>
      <c r="F8" s="4"/>
      <c r="G8" s="5" t="e">
        <f t="shared" ref="G8" si="0">F8/E8</f>
        <v>#DIV/0!</v>
      </c>
      <c r="H8" s="4"/>
      <c r="I8" s="4"/>
      <c r="J8" s="5" t="e">
        <f t="shared" ref="J8" si="1">I8/H8</f>
        <v>#DIV/0!</v>
      </c>
      <c r="K8" s="4"/>
      <c r="L8" s="4"/>
      <c r="M8" s="5" t="e">
        <f t="shared" ref="M8" si="2">L8/K8</f>
        <v>#DIV/0!</v>
      </c>
      <c r="N8" s="4"/>
      <c r="O8" s="4"/>
      <c r="P8" s="5" t="e">
        <f t="shared" ref="P8" si="3">O8/N8</f>
        <v>#DIV/0!</v>
      </c>
      <c r="Q8" s="4"/>
      <c r="R8" s="4"/>
      <c r="S8" s="5" t="e">
        <f t="shared" ref="S8" si="4">R8/Q8</f>
        <v>#DIV/0!</v>
      </c>
      <c r="T8" s="4"/>
      <c r="U8" s="4"/>
      <c r="V8" s="5" t="e">
        <f t="shared" ref="V8" si="5">U8/T8</f>
        <v>#DIV/0!</v>
      </c>
      <c r="W8" s="4"/>
    </row>
    <row r="9" spans="1:23" ht="135" x14ac:dyDescent="0.25">
      <c r="A9" s="31">
        <v>2</v>
      </c>
      <c r="B9" s="10"/>
      <c r="C9" s="11" t="s">
        <v>436</v>
      </c>
      <c r="D9" s="4"/>
      <c r="E9" s="4"/>
      <c r="F9" s="4"/>
      <c r="G9" s="5" t="e">
        <f>F9/E9</f>
        <v>#DIV/0!</v>
      </c>
      <c r="H9" s="4"/>
      <c r="I9" s="4"/>
      <c r="J9" s="5" t="e">
        <f>I9/H9</f>
        <v>#DIV/0!</v>
      </c>
      <c r="K9" s="4"/>
      <c r="L9" s="4"/>
      <c r="M9" s="5" t="e">
        <f>L9/K9</f>
        <v>#DIV/0!</v>
      </c>
      <c r="N9" s="4"/>
      <c r="O9" s="4"/>
      <c r="P9" s="5" t="e">
        <f>O9/N9</f>
        <v>#DIV/0!</v>
      </c>
      <c r="Q9" s="4"/>
      <c r="R9" s="4"/>
      <c r="S9" s="5" t="e">
        <f>R9/Q9</f>
        <v>#DIV/0!</v>
      </c>
      <c r="T9" s="4"/>
      <c r="U9" s="4"/>
      <c r="V9" s="5" t="e">
        <f>U9/T9</f>
        <v>#DIV/0!</v>
      </c>
      <c r="W9" s="4"/>
    </row>
    <row r="10" spans="1:23" ht="135" x14ac:dyDescent="0.25">
      <c r="A10" s="31">
        <v>3</v>
      </c>
      <c r="B10" s="10"/>
      <c r="C10" s="11" t="s">
        <v>437</v>
      </c>
      <c r="D10" s="4"/>
      <c r="E10" s="4"/>
      <c r="F10" s="4"/>
      <c r="G10" s="5" t="e">
        <f>F10/E10</f>
        <v>#DIV/0!</v>
      </c>
      <c r="H10" s="4"/>
      <c r="I10" s="4"/>
      <c r="J10" s="5" t="e">
        <f>I10/H10</f>
        <v>#DIV/0!</v>
      </c>
      <c r="K10" s="4"/>
      <c r="L10" s="4"/>
      <c r="M10" s="5" t="e">
        <f>L10/K10</f>
        <v>#DIV/0!</v>
      </c>
      <c r="N10" s="4"/>
      <c r="O10" s="4"/>
      <c r="P10" s="5" t="e">
        <f>O10/N10</f>
        <v>#DIV/0!</v>
      </c>
      <c r="Q10" s="4"/>
      <c r="R10" s="4"/>
      <c r="S10" s="5" t="e">
        <f>R10/Q10</f>
        <v>#DIV/0!</v>
      </c>
      <c r="T10" s="4"/>
      <c r="U10" s="4"/>
      <c r="V10" s="5" t="e">
        <f>U10/T10</f>
        <v>#DIV/0!</v>
      </c>
      <c r="W10" s="4"/>
    </row>
    <row r="12" spans="1:23" x14ac:dyDescent="0.25">
      <c r="S12" s="28" t="s">
        <v>464</v>
      </c>
    </row>
    <row r="15" spans="1:23" x14ac:dyDescent="0.25">
      <c r="S15" s="28" t="s">
        <v>466</v>
      </c>
    </row>
    <row r="16" spans="1:23" x14ac:dyDescent="0.25">
      <c r="S16" s="28" t="s">
        <v>465</v>
      </c>
    </row>
  </sheetData>
  <autoFilter ref="A2:W10" xr:uid="{00000000-0009-0000-0000-000027000000}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mergeCells count="12">
    <mergeCell ref="W2:W4"/>
    <mergeCell ref="E3:G3"/>
    <mergeCell ref="H3:J3"/>
    <mergeCell ref="K3:M3"/>
    <mergeCell ref="N3:P3"/>
    <mergeCell ref="Q3:S3"/>
    <mergeCell ref="T3:V3"/>
    <mergeCell ref="B5:C5"/>
    <mergeCell ref="A2:A4"/>
    <mergeCell ref="B2:C4"/>
    <mergeCell ref="D2:D4"/>
    <mergeCell ref="E2:S2"/>
  </mergeCells>
  <pageMargins left="1.37" right="0.27" top="0.35433070866141736" bottom="0.35433070866141736" header="0.31496062992125984" footer="0.31496062992125984"/>
  <pageSetup paperSize="5" scale="75" orientation="landscape" horizontalDpi="4294967293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"/>
  <sheetViews>
    <sheetView workbookViewId="0">
      <selection activeCell="A4" sqref="A4:XFD36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2</vt:i4>
      </vt:variant>
    </vt:vector>
  </HeadingPairs>
  <TitlesOfParts>
    <vt:vector size="43" baseType="lpstr">
      <vt:lpstr>Aspek Kesejahteraan Masyarakat</vt:lpstr>
      <vt:lpstr>Aspek Daya Saing Daerah</vt:lpstr>
      <vt:lpstr>Aspek Pelayanan Umum</vt:lpstr>
      <vt:lpstr>Rekapitulasi Per Aspek</vt:lpstr>
      <vt:lpstr>Pendidikan</vt:lpstr>
      <vt:lpstr>Kesehatan</vt:lpstr>
      <vt:lpstr>PUPR</vt:lpstr>
      <vt:lpstr>Pera dan KP</vt:lpstr>
      <vt:lpstr>Trantibumlinmas</vt:lpstr>
      <vt:lpstr>Sosial</vt:lpstr>
      <vt:lpstr>Tenaga Kerja</vt:lpstr>
      <vt:lpstr>PPPA</vt:lpstr>
      <vt:lpstr>Pangan</vt:lpstr>
      <vt:lpstr>Pertanahan</vt:lpstr>
      <vt:lpstr>Lingkungan Hidup</vt:lpstr>
      <vt:lpstr>Adm Kependudukan</vt:lpstr>
      <vt:lpstr>Pemdes</vt:lpstr>
      <vt:lpstr>Pengendalian Penduduk KB</vt:lpstr>
      <vt:lpstr>Perhubungan</vt:lpstr>
      <vt:lpstr>Kominfo</vt:lpstr>
      <vt:lpstr>KUKM</vt:lpstr>
      <vt:lpstr>Penanaman Modal</vt:lpstr>
      <vt:lpstr>Pora</vt:lpstr>
      <vt:lpstr>Statistik</vt:lpstr>
      <vt:lpstr>Persandian</vt:lpstr>
      <vt:lpstr>Kebudayaan</vt:lpstr>
      <vt:lpstr>Perpustakaan dan Kearsipan</vt:lpstr>
      <vt:lpstr>Pariwisata</vt:lpstr>
      <vt:lpstr>Pertanian</vt:lpstr>
      <vt:lpstr>Kehutanan</vt:lpstr>
      <vt:lpstr>ESDM</vt:lpstr>
      <vt:lpstr>Perindag</vt:lpstr>
      <vt:lpstr>Transmigrasi</vt:lpstr>
      <vt:lpstr>Kelautan Perikanan</vt:lpstr>
      <vt:lpstr>Perencanaan</vt:lpstr>
      <vt:lpstr>Keuangan</vt:lpstr>
      <vt:lpstr>Kepegawaian</vt:lpstr>
      <vt:lpstr>Litbang</vt:lpstr>
      <vt:lpstr>Pengawasan</vt:lpstr>
      <vt:lpstr>Setwan</vt:lpstr>
      <vt:lpstr>Sheet2</vt:lpstr>
      <vt:lpstr>Kominfo!Print_Area</vt:lpstr>
      <vt:lpstr>Persandian!Print_Area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rita</cp:lastModifiedBy>
  <cp:lastPrinted>2018-10-04T01:28:40Z</cp:lastPrinted>
  <dcterms:created xsi:type="dcterms:W3CDTF">2018-09-26T01:48:28Z</dcterms:created>
  <dcterms:modified xsi:type="dcterms:W3CDTF">2018-11-15T08:56:56Z</dcterms:modified>
</cp:coreProperties>
</file>