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"/>
    </mc:Choice>
  </mc:AlternateContent>
  <xr:revisionPtr revIDLastSave="0" documentId="13_ncr:1_{B8EA0E9E-3B1E-4FC4-AFF5-30103A87F6E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ncana Aksi" sheetId="17" r:id="rId1"/>
  </sheets>
  <definedNames>
    <definedName name="_xlnm.Print_Area" localSheetId="0">'Rencana Aksi'!$A$1:$AD$56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7" i="17" l="1"/>
  <c r="R36" i="17" s="1"/>
  <c r="R38" i="17"/>
  <c r="R46" i="17"/>
  <c r="R45" i="17" s="1"/>
  <c r="R43" i="17"/>
  <c r="R40" i="17"/>
  <c r="Q43" i="17"/>
  <c r="R41" i="17"/>
  <c r="R29" i="17"/>
  <c r="R33" i="17"/>
  <c r="R31" i="17"/>
  <c r="R25" i="17"/>
  <c r="R22" i="17"/>
  <c r="R17" i="17"/>
  <c r="R15" i="17"/>
  <c r="Q15" i="17"/>
  <c r="R10" i="17"/>
  <c r="R28" i="17" l="1"/>
  <c r="R6" i="17"/>
  <c r="Q37" i="17" l="1"/>
  <c r="Q36" i="17" s="1"/>
  <c r="Q46" i="17" l="1"/>
  <c r="Q45" i="17" s="1"/>
  <c r="Q41" i="17"/>
  <c r="Q40" i="17" s="1"/>
  <c r="Q31" i="17"/>
  <c r="Q25" i="17"/>
  <c r="Q22" i="17"/>
  <c r="Q17" i="17"/>
  <c r="Q10" i="17"/>
  <c r="Q6" i="17" l="1"/>
  <c r="Q28" i="17"/>
  <c r="P46" i="17" l="1"/>
  <c r="P45" i="17" s="1"/>
  <c r="P43" i="17"/>
  <c r="P41" i="17"/>
  <c r="P37" i="17"/>
  <c r="P36" i="17" s="1"/>
  <c r="P33" i="17"/>
  <c r="P31" i="17"/>
  <c r="P29" i="17"/>
  <c r="P25" i="17"/>
  <c r="P22" i="17"/>
  <c r="P17" i="17"/>
  <c r="P15" i="17"/>
  <c r="P10" i="17"/>
  <c r="P7" i="17"/>
  <c r="P40" i="17" l="1"/>
  <c r="P6" i="17"/>
  <c r="P28" i="17"/>
</calcChain>
</file>

<file path=xl/sharedStrings.xml><?xml version="1.0" encoding="utf-8"?>
<sst xmlns="http://schemas.openxmlformats.org/spreadsheetml/2006/main" count="355" uniqueCount="165">
  <si>
    <t>No</t>
  </si>
  <si>
    <t>Sasaran Strategis</t>
  </si>
  <si>
    <t>Indikator Kinerja</t>
  </si>
  <si>
    <t>PROGRAM PENUNJANG URUSAN PEMERINTAHAN DAERAH KABUPATEN/KOTA</t>
  </si>
  <si>
    <t>Perencanaan, Penganggaran, dan Evaluasi Kinerja Perangkat Daerah</t>
  </si>
  <si>
    <t>Administrasi Keuangan Perangkat Daerah</t>
  </si>
  <si>
    <t>Penyusunan Dokumen Perencanaan Perangkat Daerah</t>
  </si>
  <si>
    <t>Koordinasi dan Penyusunan Laporan Capaian Kinerja dan Ikhtisar Realisasi Kinerja SKPD</t>
  </si>
  <si>
    <t>Penyediaan Gaji dan Tunjangan ASN</t>
  </si>
  <si>
    <t>Penyediaan Administrasi Pelaksanaan Tugas ASN</t>
  </si>
  <si>
    <t>Pelaksanaan Penatausahaan dan Pengujian/Verifikasi Keuangan SKPD</t>
  </si>
  <si>
    <t>Koordinasi dan Penyusunan Laporan Keuangan Bulanan/Triwulanan/Semesteran SKPD</t>
  </si>
  <si>
    <t>Penatausahaan Barang Milik Daerah Pada SKPD</t>
  </si>
  <si>
    <t>Penyediaan Komponen Instalasi Listrik/Penerangan Bangunan Kantor</t>
  </si>
  <si>
    <t>Penyediaan Barang Cetakan dan Penggandaan</t>
  </si>
  <si>
    <t>Penyelenggaraan Rapat Koordinasi dan konsultasi SKPD</t>
  </si>
  <si>
    <t>Penyediaan Jasa Surat Menyurat</t>
  </si>
  <si>
    <t>Penyediaan Jasa Komunikasi, Sumber Daya air dan Listrik</t>
  </si>
  <si>
    <t>Penyediaan Jasa Pemeliharaan, Biaya Pemeliharaan, Pajak, dan Perizinan Kendaraan Dinas Operasional atau Lapangan</t>
  </si>
  <si>
    <t>Pemeliharaan peralatan dan mesin lainnya</t>
  </si>
  <si>
    <t>Peningkatan Efektifitas Kegiatan Pemerintahan di Tingkat Kecamatan</t>
  </si>
  <si>
    <t>Perencanaan Kegiatan Pelayanan kepada Masyarakat di Kecamatan</t>
  </si>
  <si>
    <t>Pelaksanaan Urusan Pemerintahan yang terkait dengan Pelayanan Perizinan Non Usaha</t>
  </si>
  <si>
    <t>Pelaksanaan Urusan Pemerintahan yang terkait dengan Nonperizinan</t>
  </si>
  <si>
    <t>Sinergitas dengan Kepolisian Negara Republik Indonesia, Tentara Nasional Indonesia dan Instansi Vertikal di Wilayah Kecamatan</t>
  </si>
  <si>
    <t>Koordinasi/Sinergi Dengan Perangkat Daerah yang Tugas dan Fungsinya di Bidang Penegakan Peraturan Perundang-Undangan dan/atau Kepolisian Negara Republik Indonesia</t>
  </si>
  <si>
    <t>Pelaksanaan semua Urusan Pemerintahan yang bukan merupakan Kewenangan Daerah dan tidak dilaksanakan oleh Instansi Vertikal</t>
  </si>
  <si>
    <t>Jumlah dokumen perencanaan perangkat daerah</t>
  </si>
  <si>
    <t>Jumlah laporan capaian kinerja dan ikhtisar realisasi kinerja SKPD dan laporan hasil koordinasi penyusunan laporan capaian kinerja dan ikhtisar realisasi kinerja SKPD</t>
  </si>
  <si>
    <t>Jumlah orang yang menerima gaji dan tunjangan ASN</t>
  </si>
  <si>
    <t>Jumlah dokumen hasil penyediaan administrasi pelaksanaan tugas ASN</t>
  </si>
  <si>
    <t>Jumlah dokumen penatausahaan dan pengujian/verifikasi keuangan SKPD</t>
  </si>
  <si>
    <t>Jumlah laporan keuangan bulanan/triwulan/semesteran SKPD dan laporan koordinasi penyusunan laporan keuangan bulan/triwulan/semester SKPD</t>
  </si>
  <si>
    <t>Jumlah laporan penatausahaan barang milik daerah pada SKPD</t>
  </si>
  <si>
    <t>Jumlah paket komponen instalasi listrik/penerangan bangunan kantor yang disediakan</t>
  </si>
  <si>
    <t>Penyediaan Bahan Logistik Kantor</t>
  </si>
  <si>
    <t>Jumlah paket bahan logistik kantor yang disediakan</t>
  </si>
  <si>
    <t>Jumlah paket barang cetakan dan penggandaan yang disediakan</t>
  </si>
  <si>
    <t>Jumlah laporan penyelenggaraan rapat koordinasi dan konsultasi SKPD</t>
  </si>
  <si>
    <t>Jumlah laporan penyediaan jasa surat menyurat</t>
  </si>
  <si>
    <t>Jumlah laporan penyediaan jasa komunikasi, sumber daya air dan listrik yang disediakan</t>
  </si>
  <si>
    <t>Jumlah kendaraan dinas operasional atau lapangan yang diperihara dan di bayarkan pajak dan perizinan</t>
  </si>
  <si>
    <t>Jumlah peralatan dan mesin lainnya yang diperihara</t>
  </si>
  <si>
    <t>Jumlah dokumen peningkatan efektifitas kegiatan pemerintahan di tingkat kecamatan</t>
  </si>
  <si>
    <t>Jumlah dokumen perencanaan kegiatan pelayanan kepada masyarakat di kecamatan</t>
  </si>
  <si>
    <t>Jumlah laporan hasil sinergitas dengan kepolisian negara Republik Indonesia dan instansi vertikal di wilayah kecamatan</t>
  </si>
  <si>
    <t>Jumlah laporan koordinasi/sinergi dengan perangkat daerah yang tugas dan fungsinya di bidang penegakan peraturan perundang-undangan dan/atau kepolisian negara republik indonsia</t>
  </si>
  <si>
    <t>Jumlah dokumen semua urusan pemerintahan yang bukan merupakan kewenangan daerah dan tidak dilaksanakan oleh instasi vertikal</t>
  </si>
  <si>
    <t>Jumlah lembaga kemasyarakatan yang berpatisipasi dalam forum musyawarah perencanaan pembangunan di kelurahan</t>
  </si>
  <si>
    <t>Jumlah pokmas dan ormas yang melaksanakan pemberdayaan di kelurahan</t>
  </si>
  <si>
    <t>Target</t>
  </si>
  <si>
    <t>Program/Kegiatan/Sub Kegiatan</t>
  </si>
  <si>
    <t>TR I</t>
  </si>
  <si>
    <t>TR II</t>
  </si>
  <si>
    <t>TR III</t>
  </si>
  <si>
    <t>TR IV</t>
  </si>
  <si>
    <t>Administrasi Barang Milik Daerah pada Perangkat Daerah</t>
  </si>
  <si>
    <t>Administrasi Umum Perangkat Daerah</t>
  </si>
  <si>
    <t>Penyediaan Jasa Penunjang Urusan Pemerintahan Daerah</t>
  </si>
  <si>
    <t>Pemeliharaan Barang Milik Daerah Penunjang Urusan Pemerintahan Daerah</t>
  </si>
  <si>
    <t>Koordinasi Penyelenggaraan Kegiatan Pemerintahan di Tingkat Kecamatan</t>
  </si>
  <si>
    <t>Penyelenggaraan Urusan Pemerintahan yang tidak Dilaksanakan oleh Unit Kerja Perangkat Daerah yang ada di Kecamatan</t>
  </si>
  <si>
    <t>Pelaksanaan Urusan Pemerintahan yang Dilimpahkan kepada Camat</t>
  </si>
  <si>
    <t>Kegiatan Pemberdayaan Kelurahan</t>
  </si>
  <si>
    <t>Koordinasi Upaya Penyelenggaraan Ketenteraman dan Ketertiban Umum</t>
  </si>
  <si>
    <t>Koordinasi Penerapan dan Penegakan Peraturan Daerah dan Peraturan Kepala Daerah</t>
  </si>
  <si>
    <t>Penyelenggaraan Urusan Pemerintahan Umum sesuai Penugasan Kepala Daerah</t>
  </si>
  <si>
    <t>PROGRAM PENYELENGGARAAN PEMERINTAHAN DAN PELAYANAN PUBLIK</t>
  </si>
  <si>
    <t>PROGRAM PEMBERDAYAAN MASYARAKAT DESA DAN KELURAHAN'</t>
  </si>
  <si>
    <t>PROGRAM KOORDINASI KETENTRAMAN DAN KETERTIBAN UMUM</t>
  </si>
  <si>
    <t>PROGRAM PENYELENGGARAAN URUSAN PEMERINTAHAN UMUM</t>
  </si>
  <si>
    <t xml:space="preserve">Jumlah Dokumen Non Perizinan Usaha yang Dilaksanakan </t>
  </si>
  <si>
    <t>Jumlah laporan Pelaksanaan Nonperizinan Pada Urusan Pemerintahan</t>
  </si>
  <si>
    <t>CAMAT DANAU SIPIN</t>
  </si>
  <si>
    <t>FERDINAND FAIZAL HARAHAP, S.IP</t>
  </si>
  <si>
    <t>Penata Tk. I</t>
  </si>
  <si>
    <t>NIP. 19830819 201001 1 005</t>
  </si>
  <si>
    <t>Peningkatan Pemberdayaan Masyarakat</t>
  </si>
  <si>
    <t>Persentase Pemberdayaan Masyarakat Kecamatan dan Kelurahan</t>
  </si>
  <si>
    <t xml:space="preserve">Capaian Pelaksanaan </t>
  </si>
  <si>
    <t>NO</t>
  </si>
  <si>
    <t xml:space="preserve">Jumlah Dana </t>
  </si>
  <si>
    <t xml:space="preserve">Target Pelaksanaan </t>
  </si>
  <si>
    <t>Target Kinerja</t>
  </si>
  <si>
    <t>Aksi</t>
  </si>
  <si>
    <t>Realisasi Anggaran</t>
  </si>
  <si>
    <t>MONITORING DAN EVALUASI RENCANA AKSI
KECAMATAN DANAU SIPIN TAHUN 2026</t>
  </si>
  <si>
    <t>Periode : Triwulan I</t>
  </si>
  <si>
    <t xml:space="preserve">Mengumpulkan, menganalisis dan membuat Dokumen Perencanaan PD </t>
  </si>
  <si>
    <t>Melaksanakan kegiatan pengumpulan, menganalisis dan membuat Laporan Kinerja dan Laporan Realisasi Kinerja PD</t>
  </si>
  <si>
    <t xml:space="preserve">Melaksanakan kegiatan pengelolaan gaji dan tunjangan ASN </t>
  </si>
  <si>
    <t>Membuat dan melaksanakan kegiatan pengelolaan verifikasi keuangan PD</t>
  </si>
  <si>
    <t xml:space="preserve">Melaksanakan koordinasi dan membuat Laporan Keuangan PD </t>
  </si>
  <si>
    <t xml:space="preserve"> Membuat dan melaksanakan kegiatan pengelolaan BMD PD </t>
  </si>
  <si>
    <t xml:space="preserve">Melaksanakan kegiatan pengadaan bahan logistik kantor </t>
  </si>
  <si>
    <t xml:space="preserve"> Melaksanakan kegiatan pengadaan cetak dan penggandaan  </t>
  </si>
  <si>
    <t>Membuat dokumen laporan penyelenggaraan rapat koordinasi dan konsultasi</t>
  </si>
  <si>
    <t xml:space="preserve">Membuat dokumen laporan penyediaan surat menyurat </t>
  </si>
  <si>
    <t xml:space="preserve"> Membuat dokumen laporan penyediaan jasa komunikasi, sumber daya air dan listrik </t>
  </si>
  <si>
    <t xml:space="preserve">Melaksanakan kegiatan dan membuat dokumen pemeliharaan Randis dan pajak kendaraan dinas operasional/lapangan </t>
  </si>
  <si>
    <t xml:space="preserve"> Melaksanakan kegiatan dan membuat dokumen kegiatan peningkatan efektifitas pemerintahan di tingkat kecamatan</t>
  </si>
  <si>
    <t xml:space="preserve">Melaksanakan kegiatan dan membuat dokumen kegiatan pelayanan kepada masyarakat di Kecamatan </t>
  </si>
  <si>
    <t xml:space="preserve"> Melaksanakan kegiatan dan membuat dokumen kegiatan Perizinan Non Usaha yang Dilaksanakan </t>
  </si>
  <si>
    <t xml:space="preserve">Melaksanakan kegiatan dan membuat dokumen Kegiatan sinergitas  </t>
  </si>
  <si>
    <t xml:space="preserve"> Melaksanakan kegiatan dan membuat dokumen kegiatan pelaksanaan semua urusan pemerintahan yang bukan merupakan kewenangan daerah dan tidak dilaksanakan oleh instansi vertikal </t>
  </si>
  <si>
    <t>Melaksanakan Kegiatan Komponen Instalasi Listrik/Penerangan Bangunan Kantor</t>
  </si>
  <si>
    <t>Melaksanakan keiatan dan dokumen kegiatan Penegakan Peraturan Perundang-Undangan dan/atau Kepolisian Negara Republik Indonesia</t>
  </si>
  <si>
    <t xml:space="preserve">Pemberdayaan masyarakat di Kelurahan </t>
  </si>
  <si>
    <t xml:space="preserve">Penigkatan partisipasi masyarakat dalam forum musyawarah perencanaan pembangunan di kelurahan </t>
  </si>
  <si>
    <t>Melaksanakan kegiatan dan membuat dokumen kegiatan peningkatan partisipasi masyarakat dalam forum musyawaran perencanaan pembangunan</t>
  </si>
  <si>
    <t>Melaksanakan kegiatan dan membuat dokumen kegiatan pemberdayaan masyarakat kelurahan</t>
  </si>
  <si>
    <t>✓</t>
  </si>
  <si>
    <t>Melaksanakan kegiatan pengelolaan Administrasi Pelaksanaan Tugas ASN</t>
  </si>
  <si>
    <t xml:space="preserve"> Melaksanakan kegiatan dan membuat dokumen kegiatan Nonperizinan yang di laksanakan</t>
  </si>
  <si>
    <t>-</t>
  </si>
  <si>
    <t>80,88 Nilai</t>
  </si>
  <si>
    <t>7 Dok</t>
  </si>
  <si>
    <t>3 Lap</t>
  </si>
  <si>
    <t>56 Orang/Bln</t>
  </si>
  <si>
    <t>3 Dok</t>
  </si>
  <si>
    <t>12 Dok</t>
  </si>
  <si>
    <t>2 Lap</t>
  </si>
  <si>
    <t>2 Paket</t>
  </si>
  <si>
    <t xml:space="preserve"> 6 Paket</t>
  </si>
  <si>
    <t>1 Paket</t>
  </si>
  <si>
    <t>8 Lap</t>
  </si>
  <si>
    <t>1 Lap</t>
  </si>
  <si>
    <t>7 Lap</t>
  </si>
  <si>
    <t>19 Unit</t>
  </si>
  <si>
    <t>8 Unit</t>
  </si>
  <si>
    <t>5 Dok</t>
  </si>
  <si>
    <t>9 Lap</t>
  </si>
  <si>
    <t>12 Lembaga kemasyarakatan</t>
  </si>
  <si>
    <t>12 Pokmas/ Ormas</t>
  </si>
  <si>
    <t>4 Lap</t>
  </si>
  <si>
    <t>12 Lap</t>
  </si>
  <si>
    <t>1</t>
  </si>
  <si>
    <t>2</t>
  </si>
  <si>
    <t>3</t>
  </si>
  <si>
    <t>4</t>
  </si>
  <si>
    <t>5</t>
  </si>
  <si>
    <t>Ket</t>
  </si>
  <si>
    <t>Jambi,      Juli 2026</t>
  </si>
  <si>
    <t>Persentase Pemenuhan Layanan Perkantoran Perangkat Daerah</t>
  </si>
  <si>
    <t>Nilai SAKIP Komponen
Perencanaan Perangkat Daerah</t>
  </si>
  <si>
    <t>Persentase Penyampaian
Laporan Keuangan Tepat Waktu</t>
  </si>
  <si>
    <t>Persentase Penyampaian Hasil Rekonsiliasi BMD Tepat Waktu</t>
  </si>
  <si>
    <t>Persentase Pemenuhan Sarana dan Prasarana Sesuai dengan Rencana Kebutuhan Barang Umum (RKBU)</t>
  </si>
  <si>
    <t>Persentase Pemenuhan Jasa Penunjang Urusan Pemerintah Daerah</t>
  </si>
  <si>
    <t>Persentase Peningkatan Barang Milik Daerah (BMD) dalam Kondisi
Baik (Layak Pakai)</t>
  </si>
  <si>
    <t>Meningkatnya Akuntabilitas Kinerja Perangkat Daerah</t>
  </si>
  <si>
    <t>Nilai SAKIP Kecamatan Danau Sipin</t>
  </si>
  <si>
    <t>Peningkatan Pelayanan Masyarakat</t>
  </si>
  <si>
    <t>Indeks Kepuasan Masyarakat</t>
  </si>
  <si>
    <t>Persentase Peningkatan Pemenuhan Aspek Pelayanan Publik</t>
  </si>
  <si>
    <t>Persentase Koordinasi
Penyelenggaraan Kegiatan
Pemerintahan di Tingkat
Kecamatan</t>
  </si>
  <si>
    <t>Persentase Usulan Hasil
Musrenbang Tingkat Kelurahan
yang Sesuai dengan Skala
Prioritas Kecamatan</t>
  </si>
  <si>
    <t>Persentase Ketepatan Waktu Pelayanan Perizinan dan Non
Perizinan</t>
  </si>
  <si>
    <t>Persentase Partisipasi
Masyarakat dalam Proses
Pembangunan dan
Pemberdayaan Masyarakat</t>
  </si>
  <si>
    <t>Persentase Lembaga Masyarakat Tingkat Kelurahan yang Aktif</t>
  </si>
  <si>
    <t>Persentase Permasalahan
Trantibun yang Ditindak Lanjuti</t>
  </si>
  <si>
    <t>Persentase Fasilitasi Koordinasi Ketentraman dan Ketertiban Umum</t>
  </si>
  <si>
    <t>Persentase Penurunan
Pelanggaran Peraturan Daerah dan Peraturan Kepala Daerah</t>
  </si>
  <si>
    <t xml:space="preserve"> Persentase Fasilitasi
Penyelenggaran Urusan
Pemerintahan Umum Sesuai dengan Penugasan Kepala Daerah</t>
  </si>
  <si>
    <t>Persentase Pemenuhan
Penugasan Kepala Daerah
Urusan Penyelenggaraan
Pemerintahan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</si>
</sst>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  <numFmt numFmtId="166" formatCode="_-* #,##0.00_-;\-* #,##0.00_-;_-* &quot;-&quot;_-;_-@_-"/>
  </numFmts>
  <fonts count="2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Calibri"/>
      <family val="2"/>
      <charset val="1"/>
      <scheme val="minor"/>
    </font>
    <font>
      <u/>
      <sz val="12"/>
      <color theme="1"/>
      <name val="Calibri"/>
      <family val="2"/>
      <charset val="1"/>
      <scheme val="minor"/>
    </font>
    <font>
      <i/>
      <sz val="11"/>
      <color theme="1"/>
      <name val="Bookman Old Style"/>
      <family val="1"/>
    </font>
    <font>
      <sz val="11"/>
      <color theme="1"/>
      <name val="Arial"/>
      <family val="2"/>
    </font>
    <font>
      <sz val="10"/>
      <color theme="1"/>
      <name val="Bookman Old Style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1">
    <xf numFmtId="0" fontId="0" fillId="0" borderId="0" xfId="0"/>
    <xf numFmtId="10" fontId="0" fillId="0" borderId="0" xfId="42" applyNumberFormat="1" applyFont="1" applyAlignment="1">
      <alignment vertical="top"/>
    </xf>
    <xf numFmtId="10" fontId="0" fillId="0" borderId="12" xfId="42" applyNumberFormat="1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10" fontId="18" fillId="0" borderId="10" xfId="42" applyNumberFormat="1" applyFont="1" applyBorder="1" applyAlignment="1">
      <alignment horizontal="center" vertical="top" wrapText="1"/>
    </xf>
    <xf numFmtId="9" fontId="19" fillId="0" borderId="11" xfId="0" applyNumberFormat="1" applyFont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3" fontId="18" fillId="0" borderId="10" xfId="0" applyNumberFormat="1" applyFont="1" applyBorder="1" applyAlignment="1">
      <alignment vertical="top" wrapText="1"/>
    </xf>
    <xf numFmtId="10" fontId="19" fillId="0" borderId="15" xfId="42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9" fontId="19" fillId="33" borderId="10" xfId="0" applyNumberFormat="1" applyFont="1" applyFill="1" applyBorder="1" applyAlignment="1">
      <alignment horizontal="center" vertical="top" wrapText="1"/>
    </xf>
    <xf numFmtId="165" fontId="19" fillId="0" borderId="10" xfId="43" applyNumberFormat="1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vertical="top" wrapText="1"/>
    </xf>
    <xf numFmtId="3" fontId="19" fillId="0" borderId="11" xfId="0" applyNumberFormat="1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10" fontId="19" fillId="0" borderId="15" xfId="42" applyNumberFormat="1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11" xfId="0" applyFont="1" applyBorder="1" applyAlignment="1">
      <alignment vertical="top" wrapText="1"/>
    </xf>
    <xf numFmtId="10" fontId="18" fillId="0" borderId="13" xfId="42" applyNumberFormat="1" applyFont="1" applyBorder="1" applyAlignment="1">
      <alignment horizontal="center" vertical="top" wrapText="1"/>
    </xf>
    <xf numFmtId="0" fontId="0" fillId="0" borderId="10" xfId="0" applyBorder="1" applyAlignment="1">
      <alignment vertical="top"/>
    </xf>
    <xf numFmtId="0" fontId="22" fillId="0" borderId="10" xfId="0" applyFont="1" applyBorder="1" applyAlignment="1">
      <alignment horizontal="center" vertical="top" wrapText="1"/>
    </xf>
    <xf numFmtId="1" fontId="22" fillId="0" borderId="10" xfId="42" applyNumberFormat="1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41" fontId="23" fillId="0" borderId="10" xfId="0" applyNumberFormat="1" applyFont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9" fontId="19" fillId="33" borderId="10" xfId="0" applyNumberFormat="1" applyFont="1" applyFill="1" applyBorder="1" applyAlignment="1">
      <alignment horizontal="left" vertical="top" wrapText="1"/>
    </xf>
    <xf numFmtId="3" fontId="19" fillId="0" borderId="10" xfId="0" applyNumberFormat="1" applyFont="1" applyBorder="1" applyAlignment="1">
      <alignment horizontal="center" vertical="top" wrapText="1"/>
    </xf>
    <xf numFmtId="165" fontId="19" fillId="0" borderId="10" xfId="43" applyNumberFormat="1" applyFont="1" applyBorder="1" applyAlignment="1">
      <alignment horizontal="center" vertical="top" wrapText="1"/>
    </xf>
    <xf numFmtId="3" fontId="19" fillId="0" borderId="10" xfId="0" quotePrefix="1" applyNumberFormat="1" applyFont="1" applyBorder="1" applyAlignment="1">
      <alignment horizontal="right" vertical="top" wrapText="1"/>
    </xf>
    <xf numFmtId="10" fontId="19" fillId="0" borderId="19" xfId="42" applyNumberFormat="1" applyFont="1" applyBorder="1" applyAlignment="1">
      <alignment vertical="top" wrapText="1"/>
    </xf>
    <xf numFmtId="9" fontId="19" fillId="0" borderId="20" xfId="0" applyNumberFormat="1" applyFont="1" applyBorder="1" applyAlignment="1">
      <alignment horizontal="center" vertical="top" wrapText="1"/>
    </xf>
    <xf numFmtId="10" fontId="19" fillId="0" borderId="19" xfId="42" applyNumberFormat="1" applyFont="1" applyBorder="1" applyAlignment="1">
      <alignment horizontal="center" vertical="top" wrapText="1"/>
    </xf>
    <xf numFmtId="10" fontId="19" fillId="0" borderId="21" xfId="42" applyNumberFormat="1" applyFont="1" applyBorder="1" applyAlignment="1">
      <alignment vertical="top" wrapText="1"/>
    </xf>
    <xf numFmtId="166" fontId="19" fillId="0" borderId="15" xfId="44" applyNumberFormat="1" applyFont="1" applyBorder="1" applyAlignment="1">
      <alignment horizontal="center" vertical="top" wrapText="1"/>
    </xf>
    <xf numFmtId="10" fontId="19" fillId="0" borderId="11" xfId="0" applyNumberFormat="1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34" borderId="10" xfId="0" applyFont="1" applyFill="1" applyBorder="1" applyAlignment="1">
      <alignment vertical="top" wrapText="1"/>
    </xf>
    <xf numFmtId="9" fontId="18" fillId="34" borderId="10" xfId="0" applyNumberFormat="1" applyFont="1" applyFill="1" applyBorder="1" applyAlignment="1">
      <alignment horizontal="center" vertical="top" wrapText="1"/>
    </xf>
    <xf numFmtId="3" fontId="18" fillId="34" borderId="10" xfId="0" applyNumberFormat="1" applyFont="1" applyFill="1" applyBorder="1" applyAlignment="1">
      <alignment vertical="top" wrapText="1"/>
    </xf>
    <xf numFmtId="3" fontId="19" fillId="34" borderId="10" xfId="0" quotePrefix="1" applyNumberFormat="1" applyFont="1" applyFill="1" applyBorder="1" applyAlignment="1">
      <alignment horizontal="right" vertical="top" wrapText="1"/>
    </xf>
    <xf numFmtId="0" fontId="19" fillId="34" borderId="10" xfId="0" applyFont="1" applyFill="1" applyBorder="1" applyAlignment="1">
      <alignment horizontal="center" vertical="top" wrapText="1"/>
    </xf>
    <xf numFmtId="9" fontId="19" fillId="34" borderId="10" xfId="0" applyNumberFormat="1" applyFont="1" applyFill="1" applyBorder="1" applyAlignment="1">
      <alignment vertical="top" wrapText="1"/>
    </xf>
    <xf numFmtId="0" fontId="0" fillId="34" borderId="10" xfId="0" applyFill="1" applyBorder="1" applyAlignment="1">
      <alignment vertical="top"/>
    </xf>
    <xf numFmtId="0" fontId="19" fillId="34" borderId="10" xfId="0" applyFont="1" applyFill="1" applyBorder="1" applyAlignment="1">
      <alignment vertical="top" wrapText="1"/>
    </xf>
    <xf numFmtId="9" fontId="19" fillId="34" borderId="10" xfId="42" applyFont="1" applyFill="1" applyBorder="1" applyAlignment="1">
      <alignment vertical="top" wrapText="1"/>
    </xf>
    <xf numFmtId="10" fontId="19" fillId="34" borderId="10" xfId="42" applyNumberFormat="1" applyFont="1" applyFill="1" applyBorder="1" applyAlignment="1">
      <alignment vertical="top" wrapText="1"/>
    </xf>
    <xf numFmtId="0" fontId="18" fillId="34" borderId="14" xfId="0" applyFont="1" applyFill="1" applyBorder="1" applyAlignment="1">
      <alignment vertical="top" wrapText="1"/>
    </xf>
    <xf numFmtId="3" fontId="18" fillId="34" borderId="12" xfId="0" applyNumberFormat="1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  <xf numFmtId="0" fontId="18" fillId="35" borderId="10" xfId="0" applyFont="1" applyFill="1" applyBorder="1" applyAlignment="1">
      <alignment horizontal="center" vertical="top" wrapText="1"/>
    </xf>
    <xf numFmtId="3" fontId="18" fillId="35" borderId="11" xfId="0" applyNumberFormat="1" applyFont="1" applyFill="1" applyBorder="1" applyAlignment="1">
      <alignment horizontal="right" vertical="top" wrapText="1"/>
    </xf>
    <xf numFmtId="3" fontId="19" fillId="35" borderId="10" xfId="0" quotePrefix="1" applyNumberFormat="1" applyFont="1" applyFill="1" applyBorder="1" applyAlignment="1">
      <alignment horizontal="right" vertical="top" wrapText="1"/>
    </xf>
    <xf numFmtId="9" fontId="18" fillId="35" borderId="10" xfId="0" applyNumberFormat="1" applyFont="1" applyFill="1" applyBorder="1" applyAlignment="1">
      <alignment horizontal="left" vertical="top" wrapText="1"/>
    </xf>
    <xf numFmtId="9" fontId="18" fillId="35" borderId="10" xfId="0" applyNumberFormat="1" applyFont="1" applyFill="1" applyBorder="1" applyAlignment="1">
      <alignment horizontal="center" vertical="top" wrapText="1"/>
    </xf>
    <xf numFmtId="3" fontId="18" fillId="35" borderId="10" xfId="0" applyNumberFormat="1" applyFont="1" applyFill="1" applyBorder="1" applyAlignment="1">
      <alignment horizontal="right" vertical="top" wrapText="1"/>
    </xf>
    <xf numFmtId="0" fontId="0" fillId="35" borderId="10" xfId="0" applyFill="1" applyBorder="1" applyAlignment="1">
      <alignment vertical="top"/>
    </xf>
    <xf numFmtId="3" fontId="18" fillId="35" borderId="12" xfId="0" applyNumberFormat="1" applyFont="1" applyFill="1" applyBorder="1" applyAlignment="1">
      <alignment vertical="top" wrapText="1"/>
    </xf>
    <xf numFmtId="3" fontId="18" fillId="35" borderId="10" xfId="0" applyNumberFormat="1" applyFont="1" applyFill="1" applyBorder="1" applyAlignment="1">
      <alignment vertical="top" wrapText="1"/>
    </xf>
    <xf numFmtId="3" fontId="18" fillId="35" borderId="12" xfId="0" quotePrefix="1" applyNumberFormat="1" applyFont="1" applyFill="1" applyBorder="1" applyAlignment="1">
      <alignment horizontal="right" vertical="top" wrapText="1"/>
    </xf>
    <xf numFmtId="0" fontId="19" fillId="35" borderId="10" xfId="0" applyFont="1" applyFill="1" applyBorder="1" applyAlignment="1">
      <alignment vertical="top" wrapText="1"/>
    </xf>
    <xf numFmtId="3" fontId="18" fillId="35" borderId="10" xfId="0" quotePrefix="1" applyNumberFormat="1" applyFont="1" applyFill="1" applyBorder="1" applyAlignment="1">
      <alignment horizontal="right" vertical="top" wrapText="1"/>
    </xf>
    <xf numFmtId="3" fontId="18" fillId="35" borderId="11" xfId="0" applyNumberFormat="1" applyFont="1" applyFill="1" applyBorder="1" applyAlignment="1">
      <alignment vertical="top" wrapText="1"/>
    </xf>
    <xf numFmtId="0" fontId="18" fillId="35" borderId="14" xfId="0" applyFont="1" applyFill="1" applyBorder="1" applyAlignment="1">
      <alignment vertical="top" wrapText="1"/>
    </xf>
    <xf numFmtId="9" fontId="18" fillId="34" borderId="14" xfId="0" applyNumberFormat="1" applyFont="1" applyFill="1" applyBorder="1" applyAlignment="1">
      <alignment horizontal="center" vertical="top" wrapText="1"/>
    </xf>
    <xf numFmtId="9" fontId="18" fillId="35" borderId="14" xfId="0" applyNumberFormat="1" applyFont="1" applyFill="1" applyBorder="1" applyAlignment="1">
      <alignment horizontal="center" vertical="top" wrapText="1"/>
    </xf>
    <xf numFmtId="9" fontId="19" fillId="0" borderId="11" xfId="0" quotePrefix="1" applyNumberFormat="1" applyFont="1" applyBorder="1" applyAlignment="1">
      <alignment horizontal="center" vertical="top" wrapText="1"/>
    </xf>
    <xf numFmtId="10" fontId="19" fillId="0" borderId="15" xfId="42" quotePrefix="1" applyNumberFormat="1" applyFont="1" applyBorder="1" applyAlignment="1">
      <alignment horizontal="center" vertical="top" wrapText="1"/>
    </xf>
    <xf numFmtId="165" fontId="19" fillId="0" borderId="10" xfId="43" applyNumberFormat="1" applyFont="1" applyBorder="1" applyAlignment="1">
      <alignment horizontal="right" vertical="top" wrapText="1"/>
    </xf>
    <xf numFmtId="165" fontId="23" fillId="0" borderId="10" xfId="43" applyNumberFormat="1" applyFont="1" applyBorder="1" applyAlignment="1">
      <alignment vertical="top"/>
    </xf>
    <xf numFmtId="10" fontId="19" fillId="0" borderId="10" xfId="42" applyNumberFormat="1" applyFont="1" applyBorder="1" applyAlignment="1">
      <alignment vertical="top" wrapText="1"/>
    </xf>
    <xf numFmtId="10" fontId="24" fillId="0" borderId="11" xfId="0" applyNumberFormat="1" applyFont="1" applyBorder="1" applyAlignment="1">
      <alignment horizontal="center" vertical="top" wrapText="1"/>
    </xf>
    <xf numFmtId="0" fontId="19" fillId="0" borderId="11" xfId="0" applyFont="1" applyBorder="1" applyAlignment="1">
      <alignment vertical="top" wrapText="1"/>
    </xf>
    <xf numFmtId="10" fontId="19" fillId="0" borderId="11" xfId="42" applyNumberFormat="1" applyFont="1" applyBorder="1" applyAlignment="1">
      <alignment vertical="top" wrapText="1"/>
    </xf>
    <xf numFmtId="10" fontId="19" fillId="0" borderId="11" xfId="42" quotePrefix="1" applyNumberFormat="1" applyFont="1" applyBorder="1" applyAlignment="1">
      <alignment horizontal="center" vertical="center" wrapText="1"/>
    </xf>
    <xf numFmtId="0" fontId="19" fillId="0" borderId="11" xfId="0" applyNumberFormat="1" applyFont="1" applyBorder="1" applyAlignment="1">
      <alignment horizontal="center" vertical="top" wrapText="1"/>
    </xf>
    <xf numFmtId="0" fontId="19" fillId="0" borderId="15" xfId="42" applyNumberFormat="1" applyFont="1" applyBorder="1" applyAlignment="1">
      <alignment horizontal="center" vertical="top" wrapText="1"/>
    </xf>
    <xf numFmtId="9" fontId="19" fillId="0" borderId="11" xfId="42" applyNumberFormat="1" applyFont="1" applyBorder="1" applyAlignment="1">
      <alignment horizontal="center" vertical="top" wrapText="1"/>
    </xf>
    <xf numFmtId="10" fontId="18" fillId="0" borderId="13" xfId="42" applyNumberFormat="1" applyFont="1" applyBorder="1" applyAlignment="1">
      <alignment horizontal="center" vertical="center" wrapText="1"/>
    </xf>
    <xf numFmtId="10" fontId="18" fillId="0" borderId="16" xfId="42" applyNumberFormat="1" applyFont="1" applyBorder="1" applyAlignment="1">
      <alignment horizontal="center" vertical="center" wrapText="1"/>
    </xf>
    <xf numFmtId="10" fontId="18" fillId="0" borderId="10" xfId="42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10" fontId="18" fillId="0" borderId="13" xfId="42" applyNumberFormat="1" applyFont="1" applyBorder="1" applyAlignment="1">
      <alignment horizontal="center" vertical="top" wrapText="1"/>
    </xf>
    <xf numFmtId="10" fontId="18" fillId="0" borderId="16" xfId="42" applyNumberFormat="1" applyFont="1" applyBorder="1" applyAlignment="1">
      <alignment horizontal="center" vertical="top" wrapText="1"/>
    </xf>
    <xf numFmtId="10" fontId="18" fillId="0" borderId="14" xfId="42" applyNumberFormat="1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3" xfId="42" applyNumberFormat="1" applyFont="1" applyBorder="1" applyAlignment="1">
      <alignment horizontal="center" vertical="top" wrapText="1"/>
    </xf>
    <xf numFmtId="0" fontId="19" fillId="0" borderId="17" xfId="42" applyNumberFormat="1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9" fontId="19" fillId="0" borderId="10" xfId="42" applyNumberFormat="1" applyFont="1" applyBorder="1" applyAlignment="1">
      <alignment horizontal="center" vertical="top" wrapText="1"/>
    </xf>
    <xf numFmtId="0" fontId="19" fillId="0" borderId="10" xfId="42" applyNumberFormat="1" applyFont="1" applyBorder="1" applyAlignment="1">
      <alignment horizontal="center" vertical="top" wrapText="1"/>
    </xf>
    <xf numFmtId="0" fontId="19" fillId="0" borderId="11" xfId="42" applyNumberFormat="1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[0]" xfId="44" builtinId="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LENOVO\Downloads\stempel_baru-removebg-preview.png" TargetMode="External"/><Relationship Id="rId1" Type="http://schemas.openxmlformats.org/officeDocument/2006/relationships/image" Target="../media/image1.png"/><Relationship Id="rId4" Type="http://schemas.openxmlformats.org/officeDocument/2006/relationships/image" Target="file:///C:\Users\LENOVO\Downloads\ttd%20pak%20camat%20ferdinand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175418</xdr:colOff>
      <xdr:row>46</xdr:row>
      <xdr:rowOff>1862185</xdr:rowOff>
    </xdr:from>
    <xdr:to>
      <xdr:col>22</xdr:col>
      <xdr:colOff>262203</xdr:colOff>
      <xdr:row>61</xdr:row>
      <xdr:rowOff>68508</xdr:rowOff>
    </xdr:to>
    <xdr:pic>
      <xdr:nvPicPr>
        <xdr:cNvPr id="5" name="Picture 4" descr="C:\Users\LENOVO\Downloads\stempel_baru-removebg-preview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7262" y="46820185"/>
          <a:ext cx="4396847" cy="382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249630</xdr:colOff>
      <xdr:row>48</xdr:row>
      <xdr:rowOff>114728</xdr:rowOff>
    </xdr:from>
    <xdr:to>
      <xdr:col>20</xdr:col>
      <xdr:colOff>1140667</xdr:colOff>
      <xdr:row>55</xdr:row>
      <xdr:rowOff>34504</xdr:rowOff>
    </xdr:to>
    <xdr:pic>
      <xdr:nvPicPr>
        <xdr:cNvPr id="6" name="Picture 5" descr="C:\Users\LENOVO\Downloads\ttd pak camat ferdinand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7411" y="48120728"/>
          <a:ext cx="1450631" cy="133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"/>
  <sheetViews>
    <sheetView showGridLines="0" tabSelected="1" view="pageBreakPreview" topLeftCell="D36" zoomScale="80" zoomScaleNormal="100" zoomScaleSheetLayoutView="80" workbookViewId="0">
      <selection activeCell="N38" sqref="N38"/>
    </sheetView>
  </sheetViews>
  <sheetFormatPr defaultRowHeight="15" x14ac:dyDescent="0.25"/>
  <cols>
    <col min="1" max="1" width="4.42578125" style="3" customWidth="1"/>
    <col min="2" max="2" width="18" style="3" customWidth="1"/>
    <col min="3" max="3" width="13.42578125" style="3" customWidth="1"/>
    <col min="4" max="8" width="8.42578125" style="1" customWidth="1"/>
    <col min="9" max="9" width="9.140625" style="1" customWidth="1"/>
    <col min="10" max="10" width="7.85546875" style="1" customWidth="1"/>
    <col min="11" max="11" width="8.42578125" style="1" customWidth="1"/>
    <col min="12" max="12" width="5.85546875" style="1" customWidth="1"/>
    <col min="13" max="13" width="31.140625" style="3" customWidth="1"/>
    <col min="14" max="14" width="31.28515625" style="3" customWidth="1"/>
    <col min="15" max="15" width="12" style="45" customWidth="1"/>
    <col min="16" max="17" width="19" style="4" customWidth="1"/>
    <col min="18" max="18" width="18.7109375" style="4" customWidth="1"/>
    <col min="19" max="19" width="8" style="4" customWidth="1"/>
    <col min="20" max="20" width="8.42578125" style="4" customWidth="1"/>
    <col min="21" max="21" width="21.140625" style="4" customWidth="1"/>
    <col min="22" max="23" width="8.42578125" style="3" customWidth="1"/>
    <col min="24" max="24" width="8.28515625" style="3" customWidth="1"/>
    <col min="25" max="25" width="7.85546875" style="3" customWidth="1"/>
    <col min="26" max="26" width="7.85546875" style="4" customWidth="1"/>
    <col min="27" max="27" width="7.5703125" style="3" customWidth="1"/>
    <col min="28" max="28" width="8.140625" style="3" customWidth="1"/>
    <col min="29" max="29" width="7.85546875" style="3" customWidth="1"/>
    <col min="30" max="30" width="9.28515625" style="3" customWidth="1"/>
    <col min="31" max="16384" width="9.140625" style="3"/>
  </cols>
  <sheetData>
    <row r="1" spans="1:30" ht="48" customHeight="1" x14ac:dyDescent="0.25">
      <c r="A1" s="95" t="s">
        <v>86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</row>
    <row r="2" spans="1:30" x14ac:dyDescent="0.25">
      <c r="A2" s="97" t="s">
        <v>87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</row>
    <row r="3" spans="1:30" ht="24.75" customHeight="1" x14ac:dyDescent="0.25">
      <c r="A3" s="99" t="s">
        <v>0</v>
      </c>
      <c r="B3" s="99" t="s">
        <v>1</v>
      </c>
      <c r="C3" s="99" t="s">
        <v>2</v>
      </c>
      <c r="D3" s="101" t="s">
        <v>50</v>
      </c>
      <c r="E3" s="102"/>
      <c r="F3" s="102"/>
      <c r="G3" s="103"/>
      <c r="H3" s="90" t="s">
        <v>79</v>
      </c>
      <c r="I3" s="91"/>
      <c r="J3" s="91"/>
      <c r="K3" s="91"/>
      <c r="L3" s="92" t="s">
        <v>80</v>
      </c>
      <c r="M3" s="104" t="s">
        <v>51</v>
      </c>
      <c r="N3" s="104" t="s">
        <v>2</v>
      </c>
      <c r="O3" s="104" t="s">
        <v>83</v>
      </c>
      <c r="P3" s="104" t="s">
        <v>81</v>
      </c>
      <c r="Q3" s="119" t="s">
        <v>85</v>
      </c>
      <c r="R3" s="120"/>
      <c r="S3" s="120"/>
      <c r="T3" s="120"/>
      <c r="U3" s="118" t="s">
        <v>84</v>
      </c>
      <c r="V3" s="110" t="s">
        <v>50</v>
      </c>
      <c r="W3" s="111"/>
      <c r="X3" s="111"/>
      <c r="Y3" s="111"/>
      <c r="Z3" s="110" t="s">
        <v>82</v>
      </c>
      <c r="AA3" s="111"/>
      <c r="AB3" s="111"/>
      <c r="AC3" s="117"/>
      <c r="AD3" s="115" t="s">
        <v>141</v>
      </c>
    </row>
    <row r="4" spans="1:30" ht="24" customHeight="1" x14ac:dyDescent="0.25">
      <c r="A4" s="100"/>
      <c r="B4" s="100"/>
      <c r="C4" s="100"/>
      <c r="D4" s="6" t="s">
        <v>52</v>
      </c>
      <c r="E4" s="6" t="s">
        <v>53</v>
      </c>
      <c r="F4" s="6" t="s">
        <v>54</v>
      </c>
      <c r="G4" s="6" t="s">
        <v>55</v>
      </c>
      <c r="H4" s="6" t="s">
        <v>52</v>
      </c>
      <c r="I4" s="6" t="s">
        <v>53</v>
      </c>
      <c r="J4" s="6" t="s">
        <v>54</v>
      </c>
      <c r="K4" s="26" t="s">
        <v>55</v>
      </c>
      <c r="L4" s="92"/>
      <c r="M4" s="105"/>
      <c r="N4" s="105"/>
      <c r="O4" s="105"/>
      <c r="P4" s="105"/>
      <c r="Q4" s="6" t="s">
        <v>52</v>
      </c>
      <c r="R4" s="6" t="s">
        <v>53</v>
      </c>
      <c r="S4" s="6" t="s">
        <v>54</v>
      </c>
      <c r="T4" s="26" t="s">
        <v>55</v>
      </c>
      <c r="U4" s="118"/>
      <c r="V4" s="6" t="s">
        <v>52</v>
      </c>
      <c r="W4" s="6" t="s">
        <v>53</v>
      </c>
      <c r="X4" s="6" t="s">
        <v>54</v>
      </c>
      <c r="Y4" s="6" t="s">
        <v>55</v>
      </c>
      <c r="Z4" s="6" t="s">
        <v>52</v>
      </c>
      <c r="AA4" s="6" t="s">
        <v>53</v>
      </c>
      <c r="AB4" s="6" t="s">
        <v>54</v>
      </c>
      <c r="AC4" s="6" t="s">
        <v>55</v>
      </c>
      <c r="AD4" s="116"/>
    </row>
    <row r="5" spans="1:30" x14ac:dyDescent="0.25">
      <c r="A5" s="28">
        <v>1</v>
      </c>
      <c r="B5" s="28">
        <v>2</v>
      </c>
      <c r="C5" s="28">
        <v>3</v>
      </c>
      <c r="D5" s="29">
        <v>4</v>
      </c>
      <c r="E5" s="29">
        <v>5</v>
      </c>
      <c r="F5" s="29">
        <v>6</v>
      </c>
      <c r="G5" s="29">
        <v>7</v>
      </c>
      <c r="H5" s="29">
        <v>8</v>
      </c>
      <c r="I5" s="29">
        <v>9</v>
      </c>
      <c r="J5" s="29">
        <v>10</v>
      </c>
      <c r="K5" s="29">
        <v>11</v>
      </c>
      <c r="L5" s="29">
        <v>12</v>
      </c>
      <c r="M5" s="28">
        <v>13</v>
      </c>
      <c r="N5" s="28">
        <v>14</v>
      </c>
      <c r="O5" s="28">
        <v>15</v>
      </c>
      <c r="P5" s="28">
        <v>16</v>
      </c>
      <c r="Q5" s="28">
        <v>17</v>
      </c>
      <c r="R5" s="28">
        <v>18</v>
      </c>
      <c r="S5" s="28">
        <v>19</v>
      </c>
      <c r="T5" s="28">
        <v>20</v>
      </c>
      <c r="U5" s="28">
        <v>21</v>
      </c>
      <c r="V5" s="28">
        <v>22</v>
      </c>
      <c r="W5" s="28">
        <v>23</v>
      </c>
      <c r="X5" s="28">
        <v>24</v>
      </c>
      <c r="Y5" s="28">
        <v>25</v>
      </c>
      <c r="Z5" s="28">
        <v>26</v>
      </c>
      <c r="AA5" s="30">
        <v>27</v>
      </c>
      <c r="AB5" s="30">
        <v>28</v>
      </c>
      <c r="AC5" s="30">
        <v>29</v>
      </c>
      <c r="AD5" s="30">
        <v>30</v>
      </c>
    </row>
    <row r="6" spans="1:30" ht="60" x14ac:dyDescent="0.25">
      <c r="A6" s="106">
        <v>1</v>
      </c>
      <c r="B6" s="106" t="s">
        <v>150</v>
      </c>
      <c r="C6" s="106" t="s">
        <v>151</v>
      </c>
      <c r="D6" s="108">
        <v>25</v>
      </c>
      <c r="E6" s="108">
        <v>42</v>
      </c>
      <c r="F6" s="113">
        <v>65</v>
      </c>
      <c r="G6" s="87">
        <v>71</v>
      </c>
      <c r="H6" s="38">
        <v>0.22</v>
      </c>
      <c r="I6" s="7">
        <v>0.42</v>
      </c>
      <c r="J6" s="7"/>
      <c r="K6" s="7"/>
      <c r="L6" s="78" t="s">
        <v>136</v>
      </c>
      <c r="M6" s="49" t="s">
        <v>3</v>
      </c>
      <c r="N6" s="49" t="s">
        <v>143</v>
      </c>
      <c r="O6" s="50">
        <v>1</v>
      </c>
      <c r="P6" s="51">
        <f>P7+P10+P15+P17++P22+P25</f>
        <v>7996426630</v>
      </c>
      <c r="Q6" s="51">
        <f>Q7+Q10+Q15+Q17++Q22+Q25</f>
        <v>1814771178</v>
      </c>
      <c r="R6" s="51">
        <f>R7+R10+R15+R17++R22+R25</f>
        <v>3939222740</v>
      </c>
      <c r="S6" s="52" t="s">
        <v>114</v>
      </c>
      <c r="T6" s="52" t="s">
        <v>114</v>
      </c>
      <c r="U6" s="53"/>
      <c r="V6" s="54"/>
      <c r="W6" s="53"/>
      <c r="X6" s="54"/>
      <c r="Y6" s="53"/>
      <c r="Z6" s="51"/>
      <c r="AA6" s="55"/>
      <c r="AB6" s="55"/>
      <c r="AC6" s="55"/>
      <c r="AD6" s="55"/>
    </row>
    <row r="7" spans="1:30" ht="61.5" customHeight="1" x14ac:dyDescent="0.25">
      <c r="A7" s="106"/>
      <c r="B7" s="106"/>
      <c r="C7" s="106"/>
      <c r="D7" s="108"/>
      <c r="E7" s="108"/>
      <c r="F7" s="113"/>
      <c r="G7" s="88"/>
      <c r="H7" s="39"/>
      <c r="I7" s="10"/>
      <c r="J7" s="10"/>
      <c r="K7" s="10"/>
      <c r="L7" s="10"/>
      <c r="M7" s="61" t="s">
        <v>4</v>
      </c>
      <c r="N7" s="61" t="s">
        <v>144</v>
      </c>
      <c r="O7" s="62" t="s">
        <v>115</v>
      </c>
      <c r="P7" s="63">
        <f>SUM(P8:P9)</f>
        <v>17179530</v>
      </c>
      <c r="Q7" s="63"/>
      <c r="R7" s="63"/>
      <c r="S7" s="64" t="s">
        <v>114</v>
      </c>
      <c r="T7" s="64" t="s">
        <v>114</v>
      </c>
      <c r="U7" s="65"/>
      <c r="V7" s="66"/>
      <c r="W7" s="66"/>
      <c r="X7" s="66"/>
      <c r="Y7" s="66"/>
      <c r="Z7" s="67"/>
      <c r="AA7" s="68"/>
      <c r="AB7" s="68"/>
      <c r="AC7" s="68"/>
      <c r="AD7" s="68"/>
    </row>
    <row r="8" spans="1:30" ht="75" x14ac:dyDescent="0.25">
      <c r="A8" s="106"/>
      <c r="B8" s="106"/>
      <c r="C8" s="106"/>
      <c r="D8" s="108"/>
      <c r="E8" s="108"/>
      <c r="F8" s="113"/>
      <c r="G8" s="88"/>
      <c r="H8" s="39"/>
      <c r="I8" s="10"/>
      <c r="J8" s="10"/>
      <c r="K8" s="10"/>
      <c r="L8" s="10"/>
      <c r="M8" s="11" t="s">
        <v>6</v>
      </c>
      <c r="N8" s="12" t="s">
        <v>27</v>
      </c>
      <c r="O8" s="43" t="s">
        <v>116</v>
      </c>
      <c r="P8" s="14">
        <v>15365790</v>
      </c>
      <c r="Q8" s="14"/>
      <c r="R8" s="36"/>
      <c r="S8" s="36" t="s">
        <v>114</v>
      </c>
      <c r="T8" s="36" t="s">
        <v>114</v>
      </c>
      <c r="U8" s="33" t="s">
        <v>88</v>
      </c>
      <c r="V8" s="13"/>
      <c r="W8" s="8"/>
      <c r="X8" s="13" t="s">
        <v>111</v>
      </c>
      <c r="Y8" s="8"/>
      <c r="Z8" s="14"/>
      <c r="AA8" s="27"/>
      <c r="AB8" s="27"/>
      <c r="AC8" s="27"/>
      <c r="AD8" s="27"/>
    </row>
    <row r="9" spans="1:30" ht="120" x14ac:dyDescent="0.25">
      <c r="A9" s="106"/>
      <c r="B9" s="106"/>
      <c r="C9" s="106"/>
      <c r="D9" s="108"/>
      <c r="E9" s="108"/>
      <c r="F9" s="113"/>
      <c r="G9" s="88"/>
      <c r="H9" s="39"/>
      <c r="I9" s="10"/>
      <c r="J9" s="10"/>
      <c r="K9" s="10"/>
      <c r="L9" s="10"/>
      <c r="M9" s="11" t="s">
        <v>7</v>
      </c>
      <c r="N9" s="12" t="s">
        <v>28</v>
      </c>
      <c r="O9" s="43" t="s">
        <v>117</v>
      </c>
      <c r="P9" s="14">
        <v>1813740</v>
      </c>
      <c r="Q9" s="14"/>
      <c r="R9" s="36"/>
      <c r="S9" s="36" t="s">
        <v>114</v>
      </c>
      <c r="T9" s="36" t="s">
        <v>114</v>
      </c>
      <c r="U9" s="32" t="s">
        <v>89</v>
      </c>
      <c r="V9" s="13"/>
      <c r="W9" s="8"/>
      <c r="X9" s="8" t="s">
        <v>111</v>
      </c>
      <c r="Y9" s="8"/>
      <c r="Z9" s="14"/>
      <c r="AA9" s="27"/>
      <c r="AB9" s="27"/>
      <c r="AC9" s="27"/>
      <c r="AD9" s="27"/>
    </row>
    <row r="10" spans="1:30" ht="45" x14ac:dyDescent="0.25">
      <c r="A10" s="106"/>
      <c r="B10" s="106"/>
      <c r="C10" s="106"/>
      <c r="D10" s="108"/>
      <c r="E10" s="108"/>
      <c r="F10" s="113"/>
      <c r="G10" s="88"/>
      <c r="H10" s="39"/>
      <c r="I10" s="10"/>
      <c r="J10" s="10"/>
      <c r="K10" s="10"/>
      <c r="L10" s="10"/>
      <c r="M10" s="61" t="s">
        <v>5</v>
      </c>
      <c r="N10" s="61" t="s">
        <v>145</v>
      </c>
      <c r="O10" s="66">
        <v>1</v>
      </c>
      <c r="P10" s="69">
        <f>SUM(P11:P14)</f>
        <v>7509911730</v>
      </c>
      <c r="Q10" s="69">
        <f>SUM(Q11:Q14)</f>
        <v>1762217838</v>
      </c>
      <c r="R10" s="69">
        <f>SUM(R11:R14)</f>
        <v>3803760599</v>
      </c>
      <c r="S10" s="64" t="s">
        <v>114</v>
      </c>
      <c r="T10" s="64" t="s">
        <v>114</v>
      </c>
      <c r="U10" s="66"/>
      <c r="V10" s="66"/>
      <c r="W10" s="66"/>
      <c r="X10" s="66"/>
      <c r="Y10" s="66"/>
      <c r="Z10" s="70"/>
      <c r="AA10" s="68"/>
      <c r="AB10" s="68"/>
      <c r="AC10" s="68"/>
      <c r="AD10" s="68"/>
    </row>
    <row r="11" spans="1:30" ht="75" x14ac:dyDescent="0.25">
      <c r="A11" s="106"/>
      <c r="B11" s="106"/>
      <c r="C11" s="106"/>
      <c r="D11" s="108"/>
      <c r="E11" s="108"/>
      <c r="F11" s="113"/>
      <c r="G11" s="88"/>
      <c r="H11" s="39"/>
      <c r="I11" s="10"/>
      <c r="J11" s="10"/>
      <c r="K11" s="10"/>
      <c r="L11" s="10"/>
      <c r="M11" s="11" t="s">
        <v>8</v>
      </c>
      <c r="N11" s="12" t="s">
        <v>29</v>
      </c>
      <c r="O11" s="43" t="s">
        <v>118</v>
      </c>
      <c r="P11" s="16">
        <v>7123894000</v>
      </c>
      <c r="Q11" s="16">
        <v>1701637838</v>
      </c>
      <c r="R11" s="36">
        <v>3658765599</v>
      </c>
      <c r="S11" s="36" t="s">
        <v>114</v>
      </c>
      <c r="T11" s="36" t="s">
        <v>114</v>
      </c>
      <c r="U11" s="15" t="s">
        <v>90</v>
      </c>
      <c r="V11" s="13" t="s">
        <v>111</v>
      </c>
      <c r="W11" s="13" t="s">
        <v>111</v>
      </c>
      <c r="X11" s="8" t="s">
        <v>111</v>
      </c>
      <c r="Y11" s="8" t="s">
        <v>111</v>
      </c>
      <c r="Z11" s="34" t="s">
        <v>111</v>
      </c>
      <c r="AA11" s="27"/>
      <c r="AB11" s="27"/>
      <c r="AC11" s="27"/>
      <c r="AD11" s="27"/>
    </row>
    <row r="12" spans="1:30" ht="90" x14ac:dyDescent="0.25">
      <c r="A12" s="106"/>
      <c r="B12" s="106"/>
      <c r="C12" s="106"/>
      <c r="D12" s="108"/>
      <c r="E12" s="108"/>
      <c r="F12" s="113"/>
      <c r="G12" s="88"/>
      <c r="H12" s="39"/>
      <c r="I12" s="10"/>
      <c r="J12" s="10"/>
      <c r="K12" s="10"/>
      <c r="L12" s="10"/>
      <c r="M12" s="11" t="s">
        <v>9</v>
      </c>
      <c r="N12" s="12" t="s">
        <v>30</v>
      </c>
      <c r="O12" s="43" t="s">
        <v>119</v>
      </c>
      <c r="P12" s="14">
        <v>19816340</v>
      </c>
      <c r="Q12" s="14"/>
      <c r="R12" s="36" t="s">
        <v>114</v>
      </c>
      <c r="S12" s="36" t="s">
        <v>114</v>
      </c>
      <c r="T12" s="36" t="s">
        <v>114</v>
      </c>
      <c r="U12" s="15" t="s">
        <v>112</v>
      </c>
      <c r="V12" s="13" t="s">
        <v>111</v>
      </c>
      <c r="W12" s="8" t="s">
        <v>111</v>
      </c>
      <c r="X12" s="13" t="s">
        <v>111</v>
      </c>
      <c r="Y12" s="8" t="s">
        <v>111</v>
      </c>
      <c r="Z12" s="35"/>
      <c r="AA12" s="27"/>
      <c r="AB12" s="27"/>
      <c r="AC12" s="27"/>
      <c r="AD12" s="27"/>
    </row>
    <row r="13" spans="1:30" ht="90" x14ac:dyDescent="0.25">
      <c r="A13" s="106"/>
      <c r="B13" s="106"/>
      <c r="C13" s="106"/>
      <c r="D13" s="108"/>
      <c r="E13" s="108"/>
      <c r="F13" s="113"/>
      <c r="G13" s="88"/>
      <c r="H13" s="39"/>
      <c r="I13" s="10"/>
      <c r="J13" s="10"/>
      <c r="K13" s="10"/>
      <c r="L13" s="10"/>
      <c r="M13" s="11" t="s">
        <v>10</v>
      </c>
      <c r="N13" s="12" t="s">
        <v>31</v>
      </c>
      <c r="O13" s="43" t="s">
        <v>120</v>
      </c>
      <c r="P13" s="14">
        <v>343680000</v>
      </c>
      <c r="Q13" s="80">
        <v>57280000</v>
      </c>
      <c r="R13" s="36">
        <v>141695000</v>
      </c>
      <c r="S13" s="36" t="s">
        <v>114</v>
      </c>
      <c r="T13" s="36" t="s">
        <v>114</v>
      </c>
      <c r="U13" s="33" t="s">
        <v>91</v>
      </c>
      <c r="V13" s="13" t="s">
        <v>111</v>
      </c>
      <c r="W13" s="8" t="s">
        <v>111</v>
      </c>
      <c r="X13" s="13" t="s">
        <v>111</v>
      </c>
      <c r="Y13" s="8" t="s">
        <v>111</v>
      </c>
      <c r="Z13" s="8" t="s">
        <v>111</v>
      </c>
      <c r="AA13" s="27"/>
      <c r="AB13" s="27"/>
      <c r="AC13" s="27"/>
      <c r="AD13" s="27"/>
    </row>
    <row r="14" spans="1:30" ht="105" x14ac:dyDescent="0.25">
      <c r="A14" s="106"/>
      <c r="B14" s="106"/>
      <c r="C14" s="106"/>
      <c r="D14" s="108"/>
      <c r="E14" s="108"/>
      <c r="F14" s="113"/>
      <c r="G14" s="88"/>
      <c r="H14" s="39"/>
      <c r="I14" s="10"/>
      <c r="J14" s="10"/>
      <c r="K14" s="10"/>
      <c r="L14" s="10"/>
      <c r="M14" s="11" t="s">
        <v>11</v>
      </c>
      <c r="N14" s="12" t="s">
        <v>32</v>
      </c>
      <c r="O14" s="43" t="s">
        <v>121</v>
      </c>
      <c r="P14" s="14">
        <v>22521390</v>
      </c>
      <c r="Q14" s="80">
        <v>3300000</v>
      </c>
      <c r="R14" s="36">
        <v>3300000</v>
      </c>
      <c r="S14" s="36" t="s">
        <v>114</v>
      </c>
      <c r="T14" s="36" t="s">
        <v>114</v>
      </c>
      <c r="U14" s="15" t="s">
        <v>92</v>
      </c>
      <c r="V14" s="13" t="s">
        <v>111</v>
      </c>
      <c r="W14" s="8" t="s">
        <v>111</v>
      </c>
      <c r="X14" s="13" t="s">
        <v>111</v>
      </c>
      <c r="Y14" s="8" t="s">
        <v>111</v>
      </c>
      <c r="Z14" s="8" t="s">
        <v>111</v>
      </c>
      <c r="AA14" s="27"/>
      <c r="AB14" s="27"/>
      <c r="AC14" s="27"/>
      <c r="AD14" s="27"/>
    </row>
    <row r="15" spans="1:30" ht="45" x14ac:dyDescent="0.25">
      <c r="A15" s="106"/>
      <c r="B15" s="106"/>
      <c r="C15" s="106"/>
      <c r="D15" s="108"/>
      <c r="E15" s="108"/>
      <c r="F15" s="113"/>
      <c r="G15" s="88"/>
      <c r="H15" s="39"/>
      <c r="I15" s="10"/>
      <c r="J15" s="10"/>
      <c r="K15" s="10"/>
      <c r="L15" s="10"/>
      <c r="M15" s="61" t="s">
        <v>56</v>
      </c>
      <c r="N15" s="61" t="s">
        <v>146</v>
      </c>
      <c r="O15" s="66">
        <v>1</v>
      </c>
      <c r="P15" s="71">
        <f>P16</f>
        <v>4800000</v>
      </c>
      <c r="Q15" s="71">
        <f>Q16</f>
        <v>800000</v>
      </c>
      <c r="R15" s="71">
        <f>R16</f>
        <v>2000000</v>
      </c>
      <c r="S15" s="64" t="s">
        <v>114</v>
      </c>
      <c r="T15" s="64" t="s">
        <v>114</v>
      </c>
      <c r="U15" s="72"/>
      <c r="V15" s="72"/>
      <c r="W15" s="72"/>
      <c r="X15" s="72"/>
      <c r="Y15" s="72"/>
      <c r="Z15" s="73"/>
      <c r="AA15" s="68"/>
      <c r="AB15" s="68"/>
      <c r="AC15" s="68"/>
      <c r="AD15" s="68"/>
    </row>
    <row r="16" spans="1:30" ht="75" x14ac:dyDescent="0.25">
      <c r="A16" s="107"/>
      <c r="B16" s="107"/>
      <c r="C16" s="107"/>
      <c r="D16" s="109"/>
      <c r="E16" s="109"/>
      <c r="F16" s="109"/>
      <c r="G16" s="88"/>
      <c r="H16" s="39"/>
      <c r="I16" s="10"/>
      <c r="J16" s="10"/>
      <c r="K16" s="10"/>
      <c r="L16" s="10"/>
      <c r="M16" s="11" t="s">
        <v>12</v>
      </c>
      <c r="N16" s="11" t="s">
        <v>33</v>
      </c>
      <c r="O16" s="44" t="s">
        <v>120</v>
      </c>
      <c r="P16" s="17">
        <v>4800000</v>
      </c>
      <c r="Q16" s="17">
        <v>800000</v>
      </c>
      <c r="R16" s="36">
        <v>2000000</v>
      </c>
      <c r="S16" s="36" t="s">
        <v>114</v>
      </c>
      <c r="T16" s="36" t="s">
        <v>114</v>
      </c>
      <c r="U16" s="33" t="s">
        <v>93</v>
      </c>
      <c r="V16" s="13" t="s">
        <v>111</v>
      </c>
      <c r="W16" s="8" t="s">
        <v>111</v>
      </c>
      <c r="X16" s="13" t="s">
        <v>111</v>
      </c>
      <c r="Y16" s="8" t="s">
        <v>111</v>
      </c>
      <c r="Z16" s="8" t="s">
        <v>111</v>
      </c>
      <c r="AA16" s="27"/>
      <c r="AB16" s="27"/>
      <c r="AC16" s="27"/>
      <c r="AD16" s="27"/>
    </row>
    <row r="17" spans="1:30" ht="76.5" customHeight="1" x14ac:dyDescent="0.25">
      <c r="A17" s="18"/>
      <c r="B17" s="18"/>
      <c r="C17" s="18"/>
      <c r="D17" s="40"/>
      <c r="E17" s="40"/>
      <c r="F17" s="40"/>
      <c r="G17" s="19"/>
      <c r="H17" s="37"/>
      <c r="I17" s="19"/>
      <c r="J17" s="19"/>
      <c r="K17" s="19"/>
      <c r="L17" s="19"/>
      <c r="M17" s="61" t="s">
        <v>57</v>
      </c>
      <c r="N17" s="61" t="s">
        <v>147</v>
      </c>
      <c r="O17" s="66">
        <v>1</v>
      </c>
      <c r="P17" s="70">
        <f>SUM(P18:P21)</f>
        <v>121844870</v>
      </c>
      <c r="Q17" s="70">
        <f>SUM(Q18:Q21)</f>
        <v>0</v>
      </c>
      <c r="R17" s="70">
        <f>SUM(R18:R21)</f>
        <v>14821918</v>
      </c>
      <c r="S17" s="64" t="s">
        <v>114</v>
      </c>
      <c r="T17" s="64" t="s">
        <v>114</v>
      </c>
      <c r="U17" s="72"/>
      <c r="V17" s="72"/>
      <c r="W17" s="72"/>
      <c r="X17" s="72"/>
      <c r="Y17" s="72"/>
      <c r="Z17" s="70"/>
      <c r="AA17" s="68"/>
      <c r="AB17" s="68"/>
      <c r="AC17" s="68"/>
      <c r="AD17" s="68"/>
    </row>
    <row r="18" spans="1:30" ht="105" x14ac:dyDescent="0.25">
      <c r="A18" s="18"/>
      <c r="B18" s="18"/>
      <c r="C18" s="18"/>
      <c r="D18" s="40"/>
      <c r="E18" s="40"/>
      <c r="F18" s="40"/>
      <c r="G18" s="19"/>
      <c r="H18" s="37"/>
      <c r="I18" s="19"/>
      <c r="J18" s="19"/>
      <c r="K18" s="19"/>
      <c r="L18" s="19"/>
      <c r="M18" s="11" t="s">
        <v>13</v>
      </c>
      <c r="N18" s="11" t="s">
        <v>34</v>
      </c>
      <c r="O18" s="44" t="s">
        <v>122</v>
      </c>
      <c r="P18" s="17">
        <v>16990104</v>
      </c>
      <c r="Q18" s="17"/>
      <c r="R18" s="36" t="s">
        <v>114</v>
      </c>
      <c r="S18" s="36" t="s">
        <v>114</v>
      </c>
      <c r="T18" s="36" t="s">
        <v>114</v>
      </c>
      <c r="U18" s="15" t="s">
        <v>105</v>
      </c>
      <c r="V18" s="13"/>
      <c r="W18" s="13"/>
      <c r="X18" s="13" t="s">
        <v>111</v>
      </c>
      <c r="Y18" s="15"/>
      <c r="Z18" s="17"/>
      <c r="AA18" s="27"/>
      <c r="AB18" s="27"/>
      <c r="AC18" s="27"/>
      <c r="AD18" s="27"/>
    </row>
    <row r="19" spans="1:30" ht="60" x14ac:dyDescent="0.25">
      <c r="A19" s="18"/>
      <c r="B19" s="18"/>
      <c r="C19" s="18"/>
      <c r="D19" s="40"/>
      <c r="E19" s="19"/>
      <c r="F19" s="40"/>
      <c r="G19" s="19"/>
      <c r="H19" s="19"/>
      <c r="I19" s="19"/>
      <c r="J19" s="19"/>
      <c r="K19" s="19"/>
      <c r="L19" s="19"/>
      <c r="M19" s="11" t="s">
        <v>35</v>
      </c>
      <c r="N19" s="11" t="s">
        <v>36</v>
      </c>
      <c r="O19" s="44" t="s">
        <v>123</v>
      </c>
      <c r="P19" s="17">
        <v>54304766</v>
      </c>
      <c r="Q19" s="17"/>
      <c r="R19" s="36">
        <v>4642575</v>
      </c>
      <c r="S19" s="36" t="s">
        <v>114</v>
      </c>
      <c r="T19" s="36" t="s">
        <v>114</v>
      </c>
      <c r="U19" s="32" t="s">
        <v>94</v>
      </c>
      <c r="V19" s="13" t="s">
        <v>111</v>
      </c>
      <c r="W19" s="13"/>
      <c r="X19" s="13" t="s">
        <v>111</v>
      </c>
      <c r="Y19" s="13" t="s">
        <v>111</v>
      </c>
      <c r="Z19" s="17"/>
      <c r="AA19" s="27"/>
      <c r="AB19" s="27"/>
      <c r="AC19" s="27"/>
      <c r="AD19" s="27"/>
    </row>
    <row r="20" spans="1:30" ht="60" x14ac:dyDescent="0.25">
      <c r="A20" s="18"/>
      <c r="B20" s="18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1" t="s">
        <v>14</v>
      </c>
      <c r="N20" s="11" t="s">
        <v>37</v>
      </c>
      <c r="O20" s="44" t="s">
        <v>124</v>
      </c>
      <c r="P20" s="17">
        <v>5550000</v>
      </c>
      <c r="Q20" s="17"/>
      <c r="R20" s="36" t="s">
        <v>114</v>
      </c>
      <c r="S20" s="36" t="s">
        <v>114</v>
      </c>
      <c r="T20" s="36" t="s">
        <v>114</v>
      </c>
      <c r="U20" s="32" t="s">
        <v>95</v>
      </c>
      <c r="V20" s="13"/>
      <c r="W20" s="13" t="s">
        <v>111</v>
      </c>
      <c r="X20" s="13"/>
      <c r="Y20" s="8"/>
      <c r="Z20" s="17"/>
      <c r="AA20" s="27"/>
      <c r="AB20" s="27"/>
      <c r="AC20" s="27"/>
      <c r="AD20" s="27"/>
    </row>
    <row r="21" spans="1:30" ht="75" x14ac:dyDescent="0.25">
      <c r="A21" s="18"/>
      <c r="B21" s="18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1" t="s">
        <v>15</v>
      </c>
      <c r="N21" s="11" t="s">
        <v>38</v>
      </c>
      <c r="O21" s="44" t="s">
        <v>125</v>
      </c>
      <c r="P21" s="17">
        <v>45000000</v>
      </c>
      <c r="Q21" s="17"/>
      <c r="R21" s="36">
        <v>10179343</v>
      </c>
      <c r="S21" s="36" t="s">
        <v>114</v>
      </c>
      <c r="T21" s="36" t="s">
        <v>114</v>
      </c>
      <c r="U21" s="15" t="s">
        <v>96</v>
      </c>
      <c r="V21" s="13" t="s">
        <v>111</v>
      </c>
      <c r="W21" s="13" t="s">
        <v>111</v>
      </c>
      <c r="X21" s="15"/>
      <c r="Y21" s="15"/>
      <c r="Z21" s="17"/>
      <c r="AA21" s="27"/>
      <c r="AB21" s="27"/>
      <c r="AC21" s="27"/>
      <c r="AD21" s="27"/>
    </row>
    <row r="22" spans="1:30" ht="45" x14ac:dyDescent="0.25">
      <c r="A22" s="18"/>
      <c r="B22" s="18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61" t="s">
        <v>58</v>
      </c>
      <c r="N22" s="61" t="s">
        <v>148</v>
      </c>
      <c r="O22" s="66">
        <v>1</v>
      </c>
      <c r="P22" s="70">
        <f>SUM(P23:P24)</f>
        <v>125446000</v>
      </c>
      <c r="Q22" s="70">
        <f>SUM(Q23:Q24)</f>
        <v>23525540</v>
      </c>
      <c r="R22" s="70">
        <f>SUM(R23:R24)</f>
        <v>46934323</v>
      </c>
      <c r="S22" s="64" t="s">
        <v>114</v>
      </c>
      <c r="T22" s="64" t="s">
        <v>114</v>
      </c>
      <c r="U22" s="72"/>
      <c r="V22" s="72"/>
      <c r="W22" s="72"/>
      <c r="X22" s="72"/>
      <c r="Y22" s="72"/>
      <c r="Z22" s="70"/>
      <c r="AA22" s="68"/>
      <c r="AB22" s="68"/>
      <c r="AC22" s="68"/>
      <c r="AD22" s="68"/>
    </row>
    <row r="23" spans="1:30" ht="60" x14ac:dyDescent="0.25">
      <c r="A23" s="18"/>
      <c r="B23" s="18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1" t="s">
        <v>16</v>
      </c>
      <c r="N23" s="11" t="s">
        <v>39</v>
      </c>
      <c r="O23" s="44" t="s">
        <v>126</v>
      </c>
      <c r="P23" s="17">
        <v>5000000</v>
      </c>
      <c r="Q23" s="17"/>
      <c r="R23" s="36"/>
      <c r="S23" s="36" t="s">
        <v>114</v>
      </c>
      <c r="T23" s="36" t="s">
        <v>114</v>
      </c>
      <c r="U23" s="15" t="s">
        <v>97</v>
      </c>
      <c r="V23" s="13"/>
      <c r="W23" s="13"/>
      <c r="X23" s="13" t="s">
        <v>111</v>
      </c>
      <c r="Y23" s="13" t="s">
        <v>111</v>
      </c>
      <c r="Z23" s="17"/>
      <c r="AA23" s="27"/>
      <c r="AB23" s="27"/>
      <c r="AC23" s="27"/>
      <c r="AD23" s="27"/>
    </row>
    <row r="24" spans="1:30" ht="90" x14ac:dyDescent="0.25">
      <c r="A24" s="18"/>
      <c r="B24" s="18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1" t="s">
        <v>17</v>
      </c>
      <c r="N24" s="11" t="s">
        <v>40</v>
      </c>
      <c r="O24" s="44" t="s">
        <v>127</v>
      </c>
      <c r="P24" s="17">
        <v>120446000</v>
      </c>
      <c r="Q24" s="17">
        <v>23525540</v>
      </c>
      <c r="R24" s="36">
        <v>46934323</v>
      </c>
      <c r="S24" s="36" t="s">
        <v>114</v>
      </c>
      <c r="T24" s="36" t="s">
        <v>114</v>
      </c>
      <c r="U24" s="33" t="s">
        <v>98</v>
      </c>
      <c r="V24" s="13" t="s">
        <v>111</v>
      </c>
      <c r="W24" s="13" t="s">
        <v>111</v>
      </c>
      <c r="X24" s="13" t="s">
        <v>111</v>
      </c>
      <c r="Y24" s="13" t="s">
        <v>111</v>
      </c>
      <c r="Z24" s="13" t="s">
        <v>111</v>
      </c>
      <c r="AA24" s="27"/>
      <c r="AB24" s="27"/>
      <c r="AC24" s="27"/>
      <c r="AD24" s="27"/>
    </row>
    <row r="25" spans="1:30" ht="60" x14ac:dyDescent="0.25">
      <c r="A25" s="18"/>
      <c r="B25" s="18"/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61" t="s">
        <v>59</v>
      </c>
      <c r="N25" s="61" t="s">
        <v>149</v>
      </c>
      <c r="O25" s="66">
        <v>1</v>
      </c>
      <c r="P25" s="70">
        <f>SUM(P26:P27)</f>
        <v>217244500</v>
      </c>
      <c r="Q25" s="70">
        <f>SUM(Q26:Q27)</f>
        <v>28227800</v>
      </c>
      <c r="R25" s="70">
        <f>SUM(R26:R27)</f>
        <v>71705900</v>
      </c>
      <c r="S25" s="64" t="s">
        <v>114</v>
      </c>
      <c r="T25" s="64" t="s">
        <v>114</v>
      </c>
      <c r="U25" s="72"/>
      <c r="V25" s="72"/>
      <c r="W25" s="72"/>
      <c r="X25" s="72"/>
      <c r="Y25" s="72"/>
      <c r="Z25" s="70"/>
      <c r="AA25" s="68"/>
      <c r="AB25" s="68"/>
      <c r="AC25" s="68"/>
      <c r="AD25" s="68"/>
    </row>
    <row r="26" spans="1:30" ht="106.5" customHeight="1" x14ac:dyDescent="0.25">
      <c r="A26" s="18"/>
      <c r="B26" s="18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1" t="s">
        <v>18</v>
      </c>
      <c r="N26" s="11" t="s">
        <v>41</v>
      </c>
      <c r="O26" s="44" t="s">
        <v>128</v>
      </c>
      <c r="P26" s="17">
        <v>202344500</v>
      </c>
      <c r="Q26" s="17">
        <v>28227800</v>
      </c>
      <c r="R26" s="36">
        <v>71705900</v>
      </c>
      <c r="S26" s="36" t="s">
        <v>114</v>
      </c>
      <c r="T26" s="36" t="s">
        <v>114</v>
      </c>
      <c r="U26" s="33" t="s">
        <v>99</v>
      </c>
      <c r="V26" s="13" t="s">
        <v>111</v>
      </c>
      <c r="W26" s="13" t="s">
        <v>111</v>
      </c>
      <c r="X26" s="13" t="s">
        <v>111</v>
      </c>
      <c r="Y26" s="13" t="s">
        <v>111</v>
      </c>
      <c r="Z26" s="13" t="s">
        <v>111</v>
      </c>
      <c r="AA26" s="27"/>
      <c r="AB26" s="27"/>
      <c r="AC26" s="27"/>
      <c r="AD26" s="27"/>
    </row>
    <row r="27" spans="1:30" ht="45" x14ac:dyDescent="0.25">
      <c r="A27" s="18"/>
      <c r="B27" s="18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1" t="s">
        <v>19</v>
      </c>
      <c r="N27" s="11" t="s">
        <v>42</v>
      </c>
      <c r="O27" s="44" t="s">
        <v>129</v>
      </c>
      <c r="P27" s="17">
        <v>14900000</v>
      </c>
      <c r="Q27" s="17"/>
      <c r="R27" s="36" t="s">
        <v>114</v>
      </c>
      <c r="S27" s="36" t="s">
        <v>114</v>
      </c>
      <c r="T27" s="36" t="s">
        <v>114</v>
      </c>
      <c r="U27" s="15"/>
      <c r="V27" s="13" t="s">
        <v>111</v>
      </c>
      <c r="W27" s="13"/>
      <c r="X27" s="13" t="s">
        <v>111</v>
      </c>
      <c r="Y27" s="13" t="s">
        <v>111</v>
      </c>
      <c r="Z27" s="17"/>
      <c r="AA27" s="27"/>
      <c r="AB27" s="27"/>
      <c r="AC27" s="27"/>
      <c r="AD27" s="27"/>
    </row>
    <row r="28" spans="1:30" ht="60" x14ac:dyDescent="0.25">
      <c r="A28" s="18"/>
      <c r="B28" s="84" t="s">
        <v>152</v>
      </c>
      <c r="C28" s="84" t="s">
        <v>153</v>
      </c>
      <c r="D28" s="89">
        <v>0.25</v>
      </c>
      <c r="E28" s="89">
        <v>0.62</v>
      </c>
      <c r="F28" s="89">
        <v>0.85</v>
      </c>
      <c r="G28" s="89">
        <v>0.92</v>
      </c>
      <c r="H28" s="89">
        <v>0.22</v>
      </c>
      <c r="I28" s="89">
        <v>0.6</v>
      </c>
      <c r="J28" s="85"/>
      <c r="K28" s="85"/>
      <c r="L28" s="86" t="s">
        <v>137</v>
      </c>
      <c r="M28" s="49" t="s">
        <v>67</v>
      </c>
      <c r="N28" s="49" t="s">
        <v>154</v>
      </c>
      <c r="O28" s="50">
        <v>1</v>
      </c>
      <c r="P28" s="51">
        <f>P29+P31+P33</f>
        <v>515760480</v>
      </c>
      <c r="Q28" s="51">
        <f>Q29+Q31+Q33</f>
        <v>22050000</v>
      </c>
      <c r="R28" s="51">
        <f>R29+R31+R33</f>
        <v>131960000</v>
      </c>
      <c r="S28" s="52" t="s">
        <v>114</v>
      </c>
      <c r="T28" s="52" t="s">
        <v>114</v>
      </c>
      <c r="U28" s="56"/>
      <c r="V28" s="56"/>
      <c r="W28" s="56"/>
      <c r="X28" s="56"/>
      <c r="Y28" s="56"/>
      <c r="Z28" s="51"/>
      <c r="AA28" s="55"/>
      <c r="AB28" s="55"/>
      <c r="AC28" s="55"/>
      <c r="AD28" s="55"/>
    </row>
    <row r="29" spans="1:30" ht="75" x14ac:dyDescent="0.25">
      <c r="A29" s="18"/>
      <c r="B29" s="18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61" t="s">
        <v>60</v>
      </c>
      <c r="N29" s="61" t="s">
        <v>155</v>
      </c>
      <c r="O29" s="66">
        <v>0.94</v>
      </c>
      <c r="P29" s="70">
        <f>P30</f>
        <v>353945260</v>
      </c>
      <c r="Q29" s="70"/>
      <c r="R29" s="70">
        <f>R30</f>
        <v>90710000</v>
      </c>
      <c r="S29" s="64" t="s">
        <v>114</v>
      </c>
      <c r="T29" s="64" t="s">
        <v>114</v>
      </c>
      <c r="U29" s="72"/>
      <c r="V29" s="72"/>
      <c r="W29" s="72"/>
      <c r="X29" s="72"/>
      <c r="Y29" s="72"/>
      <c r="Z29" s="70"/>
      <c r="AA29" s="68"/>
      <c r="AB29" s="68"/>
      <c r="AC29" s="68"/>
      <c r="AD29" s="68"/>
    </row>
    <row r="30" spans="1:30" ht="150" x14ac:dyDescent="0.25">
      <c r="A30" s="18"/>
      <c r="B30" s="18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1" t="s">
        <v>20</v>
      </c>
      <c r="N30" s="11" t="s">
        <v>43</v>
      </c>
      <c r="O30" s="44" t="s">
        <v>120</v>
      </c>
      <c r="P30" s="17">
        <v>353945260</v>
      </c>
      <c r="Q30" s="17"/>
      <c r="R30" s="36">
        <v>90710000</v>
      </c>
      <c r="S30" s="36" t="s">
        <v>114</v>
      </c>
      <c r="T30" s="36" t="s">
        <v>114</v>
      </c>
      <c r="U30" s="33" t="s">
        <v>100</v>
      </c>
      <c r="V30" s="13" t="s">
        <v>111</v>
      </c>
      <c r="W30" s="13" t="s">
        <v>111</v>
      </c>
      <c r="X30" s="13" t="s">
        <v>111</v>
      </c>
      <c r="Y30" s="13" t="s">
        <v>111</v>
      </c>
      <c r="Z30" s="13"/>
      <c r="AA30" s="27"/>
      <c r="AB30" s="27"/>
      <c r="AC30" s="27"/>
      <c r="AD30" s="27"/>
    </row>
    <row r="31" spans="1:30" ht="75" x14ac:dyDescent="0.25">
      <c r="A31" s="18"/>
      <c r="B31" s="18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61" t="s">
        <v>61</v>
      </c>
      <c r="N31" s="61" t="s">
        <v>156</v>
      </c>
      <c r="O31" s="66">
        <v>0.8</v>
      </c>
      <c r="P31" s="70">
        <f>P32</f>
        <v>129987800</v>
      </c>
      <c r="Q31" s="70">
        <f>Q32</f>
        <v>22050000</v>
      </c>
      <c r="R31" s="70">
        <f>R32</f>
        <v>41250000</v>
      </c>
      <c r="S31" s="64" t="s">
        <v>114</v>
      </c>
      <c r="T31" s="64" t="s">
        <v>114</v>
      </c>
      <c r="U31" s="72"/>
      <c r="V31" s="72"/>
      <c r="W31" s="72"/>
      <c r="X31" s="72"/>
      <c r="Y31" s="72"/>
      <c r="Z31" s="70"/>
      <c r="AA31" s="68"/>
      <c r="AB31" s="68"/>
      <c r="AC31" s="68"/>
      <c r="AD31" s="68"/>
    </row>
    <row r="32" spans="1:30" ht="120" x14ac:dyDescent="0.25">
      <c r="A32" s="18"/>
      <c r="B32" s="18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1" t="s">
        <v>21</v>
      </c>
      <c r="N32" s="11" t="s">
        <v>44</v>
      </c>
      <c r="O32" s="44" t="s">
        <v>130</v>
      </c>
      <c r="P32" s="17">
        <v>129987800</v>
      </c>
      <c r="Q32" s="31">
        <v>22050000</v>
      </c>
      <c r="R32" s="36">
        <v>41250000</v>
      </c>
      <c r="S32" s="36" t="s">
        <v>114</v>
      </c>
      <c r="T32" s="36" t="s">
        <v>114</v>
      </c>
      <c r="U32" s="33" t="s">
        <v>101</v>
      </c>
      <c r="V32" s="13" t="s">
        <v>111</v>
      </c>
      <c r="W32" s="13" t="s">
        <v>111</v>
      </c>
      <c r="X32" s="13" t="s">
        <v>111</v>
      </c>
      <c r="Y32" s="13" t="s">
        <v>111</v>
      </c>
      <c r="Z32" s="13" t="s">
        <v>111</v>
      </c>
      <c r="AA32" s="27"/>
      <c r="AB32" s="27"/>
      <c r="AC32" s="27"/>
      <c r="AD32" s="27"/>
    </row>
    <row r="33" spans="1:30" ht="60" x14ac:dyDescent="0.25">
      <c r="A33" s="18"/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61" t="s">
        <v>62</v>
      </c>
      <c r="N33" s="61" t="s">
        <v>157</v>
      </c>
      <c r="O33" s="66">
        <v>1</v>
      </c>
      <c r="P33" s="70">
        <f>SUM(P34:P35)</f>
        <v>31827420</v>
      </c>
      <c r="Q33" s="70"/>
      <c r="R33" s="70">
        <f>SUM(R34:R35)</f>
        <v>0</v>
      </c>
      <c r="S33" s="64" t="s">
        <v>114</v>
      </c>
      <c r="T33" s="64" t="s">
        <v>114</v>
      </c>
      <c r="U33" s="72"/>
      <c r="V33" s="72"/>
      <c r="W33" s="72"/>
      <c r="X33" s="72"/>
      <c r="Y33" s="72"/>
      <c r="Z33" s="70"/>
      <c r="AA33" s="68"/>
      <c r="AB33" s="68"/>
      <c r="AC33" s="68"/>
      <c r="AD33" s="68"/>
    </row>
    <row r="34" spans="1:30" ht="120" x14ac:dyDescent="0.25">
      <c r="A34" s="18"/>
      <c r="B34" s="18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1" t="s">
        <v>22</v>
      </c>
      <c r="N34" s="11" t="s">
        <v>71</v>
      </c>
      <c r="O34" s="44" t="s">
        <v>119</v>
      </c>
      <c r="P34" s="17">
        <v>19114470</v>
      </c>
      <c r="Q34" s="17"/>
      <c r="R34" s="36" t="s">
        <v>114</v>
      </c>
      <c r="S34" s="36" t="s">
        <v>114</v>
      </c>
      <c r="T34" s="36" t="s">
        <v>114</v>
      </c>
      <c r="U34" s="33" t="s">
        <v>102</v>
      </c>
      <c r="V34" s="13"/>
      <c r="W34" s="13"/>
      <c r="X34" s="13" t="s">
        <v>111</v>
      </c>
      <c r="Y34" s="13" t="s">
        <v>111</v>
      </c>
      <c r="Z34" s="17"/>
      <c r="AA34" s="27"/>
      <c r="AB34" s="27"/>
      <c r="AC34" s="27"/>
      <c r="AD34" s="27"/>
    </row>
    <row r="35" spans="1:30" ht="120" x14ac:dyDescent="0.25">
      <c r="A35" s="18"/>
      <c r="B35" s="18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1" t="s">
        <v>23</v>
      </c>
      <c r="N35" s="11" t="s">
        <v>72</v>
      </c>
      <c r="O35" s="44" t="s">
        <v>131</v>
      </c>
      <c r="P35" s="17">
        <v>12712950</v>
      </c>
      <c r="Q35" s="82"/>
      <c r="R35" s="36" t="s">
        <v>114</v>
      </c>
      <c r="S35" s="36" t="s">
        <v>114</v>
      </c>
      <c r="T35" s="36" t="s">
        <v>114</v>
      </c>
      <c r="U35" s="15" t="s">
        <v>113</v>
      </c>
      <c r="V35" s="13" t="s">
        <v>111</v>
      </c>
      <c r="W35" s="13" t="s">
        <v>111</v>
      </c>
      <c r="X35" s="13" t="s">
        <v>111</v>
      </c>
      <c r="Y35" s="15"/>
      <c r="Z35" s="17"/>
      <c r="AA35" s="27"/>
      <c r="AB35" s="27"/>
      <c r="AC35" s="27"/>
      <c r="AD35" s="27"/>
    </row>
    <row r="36" spans="1:30" ht="78" customHeight="1" x14ac:dyDescent="0.25">
      <c r="A36" s="20">
        <v>2</v>
      </c>
      <c r="B36" s="25" t="s">
        <v>77</v>
      </c>
      <c r="C36" s="93" t="s">
        <v>78</v>
      </c>
      <c r="D36" s="112">
        <v>0.2</v>
      </c>
      <c r="E36" s="112">
        <v>0.48</v>
      </c>
      <c r="F36" s="112">
        <v>0.61</v>
      </c>
      <c r="G36" s="7">
        <v>0.96</v>
      </c>
      <c r="H36" s="42">
        <v>5.2200000000000003E-2</v>
      </c>
      <c r="I36" s="83">
        <v>0.3911</v>
      </c>
      <c r="J36" s="7"/>
      <c r="K36" s="7"/>
      <c r="L36" s="78" t="s">
        <v>138</v>
      </c>
      <c r="M36" s="49" t="s">
        <v>68</v>
      </c>
      <c r="N36" s="49" t="s">
        <v>158</v>
      </c>
      <c r="O36" s="50">
        <v>1</v>
      </c>
      <c r="P36" s="51">
        <f>P37</f>
        <v>11413772600</v>
      </c>
      <c r="Q36" s="51">
        <f>Q37</f>
        <v>398000000</v>
      </c>
      <c r="R36" s="51">
        <f>R37</f>
        <v>5320889559</v>
      </c>
      <c r="S36" s="52" t="s">
        <v>114</v>
      </c>
      <c r="T36" s="52" t="s">
        <v>114</v>
      </c>
      <c r="U36" s="57"/>
      <c r="V36" s="58"/>
      <c r="W36" s="58"/>
      <c r="X36" s="58"/>
      <c r="Y36" s="57"/>
      <c r="Z36" s="51"/>
      <c r="AA36" s="55"/>
      <c r="AB36" s="55"/>
      <c r="AC36" s="55"/>
      <c r="AD36" s="55"/>
    </row>
    <row r="37" spans="1:30" ht="45" x14ac:dyDescent="0.25">
      <c r="A37" s="18"/>
      <c r="B37" s="18"/>
      <c r="C37" s="94"/>
      <c r="D37" s="113"/>
      <c r="E37" s="113"/>
      <c r="F37" s="113"/>
      <c r="G37" s="10"/>
      <c r="H37" s="10"/>
      <c r="I37" s="10"/>
      <c r="J37" s="10"/>
      <c r="K37" s="10"/>
      <c r="L37" s="10"/>
      <c r="M37" s="61" t="s">
        <v>63</v>
      </c>
      <c r="N37" s="61" t="s">
        <v>159</v>
      </c>
      <c r="O37" s="66">
        <v>0.84</v>
      </c>
      <c r="P37" s="74">
        <f>SUM(P38:P39)</f>
        <v>11413772600</v>
      </c>
      <c r="Q37" s="74">
        <f>Q38+Q39</f>
        <v>398000000</v>
      </c>
      <c r="R37" s="74">
        <f>R38+R39</f>
        <v>5320889559</v>
      </c>
      <c r="S37" s="64" t="s">
        <v>114</v>
      </c>
      <c r="T37" s="64" t="s">
        <v>114</v>
      </c>
      <c r="U37" s="72"/>
      <c r="V37" s="72"/>
      <c r="W37" s="72"/>
      <c r="X37" s="72"/>
      <c r="Y37" s="72"/>
      <c r="Z37" s="70"/>
      <c r="AA37" s="68"/>
      <c r="AB37" s="68"/>
      <c r="AC37" s="68"/>
      <c r="AD37" s="68"/>
    </row>
    <row r="38" spans="1:30" ht="180" x14ac:dyDescent="0.25">
      <c r="A38" s="18"/>
      <c r="B38" s="18"/>
      <c r="C38" s="18"/>
      <c r="D38" s="113"/>
      <c r="E38" s="113"/>
      <c r="F38" s="113"/>
      <c r="G38" s="10"/>
      <c r="H38" s="10"/>
      <c r="I38" s="10"/>
      <c r="J38" s="41"/>
      <c r="K38" s="10"/>
      <c r="L38" s="10"/>
      <c r="M38" s="11" t="s">
        <v>108</v>
      </c>
      <c r="N38" s="12" t="s">
        <v>48</v>
      </c>
      <c r="O38" s="43" t="s">
        <v>132</v>
      </c>
      <c r="P38" s="14">
        <v>12500000</v>
      </c>
      <c r="Q38" s="14"/>
      <c r="R38" s="81">
        <f>2500000+2500000+2500000+2500000+2500000</f>
        <v>12500000</v>
      </c>
      <c r="S38" s="36" t="s">
        <v>114</v>
      </c>
      <c r="T38" s="36" t="s">
        <v>114</v>
      </c>
      <c r="U38" s="15" t="s">
        <v>109</v>
      </c>
      <c r="V38" s="13" t="s">
        <v>111</v>
      </c>
      <c r="W38" s="15"/>
      <c r="X38" s="15"/>
      <c r="Y38" s="15"/>
      <c r="Z38" s="14"/>
      <c r="AA38" s="27"/>
      <c r="AB38" s="27"/>
      <c r="AC38" s="27"/>
      <c r="AD38" s="27"/>
    </row>
    <row r="39" spans="1:30" ht="120" x14ac:dyDescent="0.25">
      <c r="A39" s="18"/>
      <c r="B39" s="18"/>
      <c r="C39" s="18"/>
      <c r="D39" s="114"/>
      <c r="E39" s="114"/>
      <c r="F39" s="114"/>
      <c r="G39" s="10"/>
      <c r="H39" s="10"/>
      <c r="I39" s="10"/>
      <c r="J39" s="10"/>
      <c r="K39" s="10"/>
      <c r="L39" s="10"/>
      <c r="M39" s="11" t="s">
        <v>107</v>
      </c>
      <c r="N39" s="12" t="s">
        <v>49</v>
      </c>
      <c r="O39" s="43" t="s">
        <v>133</v>
      </c>
      <c r="P39" s="14">
        <v>11401272600</v>
      </c>
      <c r="Q39" s="14">
        <v>398000000</v>
      </c>
      <c r="R39" s="36">
        <v>5308389559</v>
      </c>
      <c r="S39" s="36" t="s">
        <v>114</v>
      </c>
      <c r="T39" s="36" t="s">
        <v>114</v>
      </c>
      <c r="U39" s="33" t="s">
        <v>110</v>
      </c>
      <c r="V39" s="13" t="s">
        <v>111</v>
      </c>
      <c r="W39" s="13" t="s">
        <v>111</v>
      </c>
      <c r="X39" s="13" t="s">
        <v>111</v>
      </c>
      <c r="Y39" s="13" t="s">
        <v>111</v>
      </c>
      <c r="Z39" s="13" t="s">
        <v>111</v>
      </c>
      <c r="AA39" s="27"/>
      <c r="AB39" s="27"/>
      <c r="AC39" s="27"/>
      <c r="AD39" s="27"/>
    </row>
    <row r="40" spans="1:30" ht="45" x14ac:dyDescent="0.25">
      <c r="A40" s="18"/>
      <c r="B40" s="18"/>
      <c r="C40" s="18"/>
      <c r="D40" s="19"/>
      <c r="E40" s="19"/>
      <c r="F40" s="19"/>
      <c r="G40" s="19"/>
      <c r="H40" s="19"/>
      <c r="I40" s="19"/>
      <c r="J40" s="19"/>
      <c r="K40" s="19"/>
      <c r="L40" s="79" t="s">
        <v>139</v>
      </c>
      <c r="M40" s="49" t="s">
        <v>69</v>
      </c>
      <c r="N40" s="59" t="s">
        <v>160</v>
      </c>
      <c r="O40" s="76">
        <v>1</v>
      </c>
      <c r="P40" s="60">
        <f>P41+P43</f>
        <v>104058040</v>
      </c>
      <c r="Q40" s="60">
        <f>Q41+Q43</f>
        <v>9456000</v>
      </c>
      <c r="R40" s="60">
        <f>R41+R43</f>
        <v>23501000</v>
      </c>
      <c r="S40" s="52" t="s">
        <v>114</v>
      </c>
      <c r="T40" s="52" t="s">
        <v>114</v>
      </c>
      <c r="U40" s="56"/>
      <c r="V40" s="56"/>
      <c r="W40" s="56"/>
      <c r="X40" s="56"/>
      <c r="Y40" s="56"/>
      <c r="Z40" s="51"/>
      <c r="AA40" s="55"/>
      <c r="AB40" s="55"/>
      <c r="AC40" s="55"/>
      <c r="AD40" s="55"/>
    </row>
    <row r="41" spans="1:30" ht="60" x14ac:dyDescent="0.25">
      <c r="A41" s="18"/>
      <c r="B41" s="18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61" t="s">
        <v>64</v>
      </c>
      <c r="N41" s="75" t="s">
        <v>161</v>
      </c>
      <c r="O41" s="77">
        <v>0.4</v>
      </c>
      <c r="P41" s="70">
        <f>SUM(P42:P42)</f>
        <v>89508040</v>
      </c>
      <c r="Q41" s="70">
        <f>SUM(Q42:Q42)</f>
        <v>9456000</v>
      </c>
      <c r="R41" s="70">
        <f>SUM(R42:R42)</f>
        <v>23501000</v>
      </c>
      <c r="S41" s="64" t="s">
        <v>114</v>
      </c>
      <c r="T41" s="64" t="s">
        <v>114</v>
      </c>
      <c r="U41" s="72"/>
      <c r="V41" s="72"/>
      <c r="W41" s="72"/>
      <c r="X41" s="72"/>
      <c r="Y41" s="72"/>
      <c r="Z41" s="70"/>
      <c r="AA41" s="68"/>
      <c r="AB41" s="68"/>
      <c r="AC41" s="68"/>
      <c r="AD41" s="68"/>
    </row>
    <row r="42" spans="1:30" ht="105" x14ac:dyDescent="0.25">
      <c r="A42" s="18"/>
      <c r="B42" s="18"/>
      <c r="C42" s="18"/>
      <c r="D42" s="19"/>
      <c r="E42" s="19"/>
      <c r="F42" s="19"/>
      <c r="G42" s="19"/>
      <c r="H42" s="19"/>
      <c r="I42" s="19"/>
      <c r="J42" s="19"/>
      <c r="K42" s="19"/>
      <c r="L42" s="19"/>
      <c r="M42" s="11" t="s">
        <v>24</v>
      </c>
      <c r="N42" s="11" t="s">
        <v>45</v>
      </c>
      <c r="O42" s="44" t="s">
        <v>134</v>
      </c>
      <c r="P42" s="17">
        <v>89508040</v>
      </c>
      <c r="Q42" s="17">
        <v>9456000</v>
      </c>
      <c r="R42" s="36">
        <v>23501000</v>
      </c>
      <c r="S42" s="36" t="s">
        <v>114</v>
      </c>
      <c r="T42" s="36" t="s">
        <v>114</v>
      </c>
      <c r="U42" s="33" t="s">
        <v>103</v>
      </c>
      <c r="V42" s="13" t="s">
        <v>111</v>
      </c>
      <c r="W42" s="13" t="s">
        <v>111</v>
      </c>
      <c r="X42" s="13" t="s">
        <v>111</v>
      </c>
      <c r="Y42" s="13" t="s">
        <v>111</v>
      </c>
      <c r="Z42" s="13" t="s">
        <v>111</v>
      </c>
      <c r="AA42" s="27"/>
      <c r="AB42" s="27"/>
      <c r="AC42" s="27"/>
      <c r="AD42" s="27"/>
    </row>
    <row r="43" spans="1:30" ht="60" x14ac:dyDescent="0.25">
      <c r="A43" s="18"/>
      <c r="B43" s="18"/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61" t="s">
        <v>65</v>
      </c>
      <c r="N43" s="61" t="s">
        <v>162</v>
      </c>
      <c r="O43" s="66">
        <v>1</v>
      </c>
      <c r="P43" s="70">
        <f>P44</f>
        <v>14550000</v>
      </c>
      <c r="Q43" s="70">
        <f>Q44</f>
        <v>0</v>
      </c>
      <c r="R43" s="70">
        <f>R44</f>
        <v>0</v>
      </c>
      <c r="S43" s="64" t="s">
        <v>114</v>
      </c>
      <c r="T43" s="64" t="s">
        <v>114</v>
      </c>
      <c r="U43" s="72"/>
      <c r="V43" s="15"/>
      <c r="W43" s="15"/>
      <c r="X43" s="15"/>
      <c r="Y43" s="15"/>
      <c r="Z43" s="9"/>
      <c r="AA43" s="27"/>
      <c r="AB43" s="27"/>
      <c r="AC43" s="27"/>
      <c r="AD43" s="27"/>
    </row>
    <row r="44" spans="1:30" ht="180" x14ac:dyDescent="0.25">
      <c r="A44" s="18"/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1" t="s">
        <v>25</v>
      </c>
      <c r="N44" s="11" t="s">
        <v>46</v>
      </c>
      <c r="O44" s="44" t="s">
        <v>135</v>
      </c>
      <c r="P44" s="17">
        <v>14550000</v>
      </c>
      <c r="Q44" s="17"/>
      <c r="R44" s="36"/>
      <c r="S44" s="36" t="s">
        <v>114</v>
      </c>
      <c r="T44" s="36" t="s">
        <v>114</v>
      </c>
      <c r="U44" s="15" t="s">
        <v>106</v>
      </c>
      <c r="V44" s="13"/>
      <c r="W44" s="13"/>
      <c r="X44" s="13" t="s">
        <v>111</v>
      </c>
      <c r="Y44" s="13" t="s">
        <v>111</v>
      </c>
      <c r="Z44" s="17"/>
      <c r="AA44" s="27"/>
      <c r="AB44" s="27"/>
      <c r="AC44" s="27"/>
      <c r="AD44" s="27"/>
    </row>
    <row r="45" spans="1:30" ht="75" x14ac:dyDescent="0.25">
      <c r="A45" s="18"/>
      <c r="B45" s="18"/>
      <c r="C45" s="18"/>
      <c r="D45" s="19"/>
      <c r="E45" s="19"/>
      <c r="F45" s="19"/>
      <c r="G45" s="19"/>
      <c r="H45" s="19"/>
      <c r="I45" s="19"/>
      <c r="J45" s="19"/>
      <c r="K45" s="19"/>
      <c r="L45" s="79" t="s">
        <v>140</v>
      </c>
      <c r="M45" s="49" t="s">
        <v>70</v>
      </c>
      <c r="N45" s="49" t="s">
        <v>163</v>
      </c>
      <c r="O45" s="50">
        <v>1</v>
      </c>
      <c r="P45" s="51">
        <f>P46</f>
        <v>150839050</v>
      </c>
      <c r="Q45" s="51">
        <f>Q46</f>
        <v>10960000</v>
      </c>
      <c r="R45" s="51">
        <f>R46</f>
        <v>23039999</v>
      </c>
      <c r="S45" s="52" t="s">
        <v>114</v>
      </c>
      <c r="T45" s="52" t="s">
        <v>114</v>
      </c>
      <c r="U45" s="56"/>
      <c r="V45" s="56"/>
      <c r="W45" s="56"/>
      <c r="X45" s="56"/>
      <c r="Y45" s="56"/>
      <c r="Z45" s="51"/>
      <c r="AA45" s="55"/>
      <c r="AB45" s="55"/>
      <c r="AC45" s="55"/>
      <c r="AD45" s="55"/>
    </row>
    <row r="46" spans="1:30" ht="60" x14ac:dyDescent="0.25">
      <c r="A46" s="18"/>
      <c r="B46" s="18"/>
      <c r="C46" s="18"/>
      <c r="D46" s="19"/>
      <c r="E46" s="19"/>
      <c r="F46" s="19"/>
      <c r="G46" s="19"/>
      <c r="H46" s="19"/>
      <c r="I46" s="19"/>
      <c r="J46" s="19"/>
      <c r="K46" s="19"/>
      <c r="L46" s="19"/>
      <c r="M46" s="61" t="s">
        <v>66</v>
      </c>
      <c r="N46" s="61" t="s">
        <v>164</v>
      </c>
      <c r="O46" s="66">
        <v>0.84</v>
      </c>
      <c r="P46" s="70">
        <f>SUM(P47:P47)</f>
        <v>150839050</v>
      </c>
      <c r="Q46" s="70">
        <f>SUM(Q47:Q47)</f>
        <v>10960000</v>
      </c>
      <c r="R46" s="70">
        <f>SUM(R47:R47)</f>
        <v>23039999</v>
      </c>
      <c r="S46" s="64" t="s">
        <v>114</v>
      </c>
      <c r="T46" s="64" t="s">
        <v>114</v>
      </c>
      <c r="U46" s="72"/>
      <c r="V46" s="72"/>
      <c r="W46" s="72"/>
      <c r="X46" s="72"/>
      <c r="Y46" s="72"/>
      <c r="Z46" s="70"/>
      <c r="AA46" s="68"/>
      <c r="AB46" s="68"/>
      <c r="AC46" s="68"/>
      <c r="AD46" s="68"/>
    </row>
    <row r="47" spans="1:30" ht="225" x14ac:dyDescent="0.25">
      <c r="A47" s="21"/>
      <c r="B47" s="21"/>
      <c r="C47" s="21"/>
      <c r="D47" s="2"/>
      <c r="E47" s="2"/>
      <c r="F47" s="2"/>
      <c r="G47" s="2"/>
      <c r="H47" s="2"/>
      <c r="I47" s="2"/>
      <c r="J47" s="2"/>
      <c r="K47" s="2"/>
      <c r="L47" s="2"/>
      <c r="M47" s="11" t="s">
        <v>26</v>
      </c>
      <c r="N47" s="11" t="s">
        <v>47</v>
      </c>
      <c r="O47" s="44" t="s">
        <v>130</v>
      </c>
      <c r="P47" s="17">
        <v>150839050</v>
      </c>
      <c r="Q47" s="17">
        <v>10960000</v>
      </c>
      <c r="R47" s="36">
        <v>23039999</v>
      </c>
      <c r="S47" s="36" t="s">
        <v>114</v>
      </c>
      <c r="T47" s="36" t="s">
        <v>114</v>
      </c>
      <c r="U47" s="33" t="s">
        <v>104</v>
      </c>
      <c r="V47" s="13" t="s">
        <v>111</v>
      </c>
      <c r="W47" s="13" t="s">
        <v>111</v>
      </c>
      <c r="X47" s="13" t="s">
        <v>111</v>
      </c>
      <c r="Y47" s="13" t="s">
        <v>111</v>
      </c>
      <c r="Z47" s="13" t="s">
        <v>111</v>
      </c>
      <c r="AA47" s="27"/>
      <c r="AB47" s="27"/>
      <c r="AC47" s="27"/>
      <c r="AD47" s="27"/>
    </row>
    <row r="48" spans="1:30" x14ac:dyDescent="0.25">
      <c r="Z48" s="5"/>
    </row>
    <row r="49" spans="4:26" s="4" customFormat="1" x14ac:dyDescent="0.25">
      <c r="D49" s="1"/>
      <c r="E49" s="1"/>
      <c r="F49" s="1"/>
      <c r="G49" s="1"/>
      <c r="H49" s="1"/>
      <c r="I49" s="1"/>
      <c r="J49" s="1"/>
      <c r="K49" s="1"/>
      <c r="L49" s="1"/>
      <c r="O49" s="45"/>
      <c r="U49" s="4" t="s">
        <v>142</v>
      </c>
      <c r="Z49" s="5"/>
    </row>
    <row r="50" spans="4:26" ht="15.75" x14ac:dyDescent="0.25">
      <c r="O50" s="46"/>
      <c r="P50" s="22"/>
      <c r="Q50" s="22"/>
      <c r="R50" s="22"/>
      <c r="S50" s="22"/>
      <c r="T50" s="22"/>
      <c r="U50" s="22" t="s">
        <v>73</v>
      </c>
    </row>
    <row r="51" spans="4:26" ht="15.75" x14ac:dyDescent="0.25">
      <c r="O51" s="46"/>
      <c r="P51" s="22"/>
      <c r="Q51" s="22"/>
      <c r="R51" s="22"/>
      <c r="S51" s="22"/>
      <c r="T51" s="22"/>
      <c r="U51" s="22"/>
    </row>
    <row r="52" spans="4:26" ht="15.75" x14ac:dyDescent="0.25">
      <c r="O52" s="46"/>
      <c r="P52" s="22"/>
      <c r="Q52" s="22"/>
      <c r="R52" s="22"/>
      <c r="S52" s="22"/>
      <c r="T52" s="22"/>
      <c r="U52" s="22"/>
    </row>
    <row r="53" spans="4:26" ht="15.75" x14ac:dyDescent="0.25">
      <c r="O53" s="46"/>
      <c r="P53" s="22"/>
      <c r="Q53" s="22"/>
      <c r="R53" s="22"/>
      <c r="S53" s="22"/>
      <c r="T53" s="22"/>
      <c r="U53" s="22"/>
    </row>
    <row r="54" spans="4:26" ht="15.75" x14ac:dyDescent="0.25">
      <c r="O54" s="47"/>
      <c r="P54" s="23"/>
      <c r="Q54" s="23"/>
      <c r="R54" s="23"/>
      <c r="S54" s="23"/>
      <c r="T54" s="23"/>
      <c r="U54" s="23" t="s">
        <v>74</v>
      </c>
    </row>
    <row r="55" spans="4:26" ht="16.5" customHeight="1" x14ac:dyDescent="0.25">
      <c r="O55" s="48"/>
      <c r="P55" s="24"/>
      <c r="Q55" s="24"/>
      <c r="R55" s="24"/>
      <c r="S55" s="24"/>
      <c r="T55" s="24"/>
      <c r="U55" s="24" t="s">
        <v>75</v>
      </c>
    </row>
    <row r="56" spans="4:26" ht="15.75" x14ac:dyDescent="0.25">
      <c r="O56" s="48"/>
      <c r="P56" s="24"/>
      <c r="Q56" s="24"/>
      <c r="R56" s="24"/>
      <c r="S56" s="24"/>
      <c r="T56" s="24"/>
      <c r="U56" s="24" t="s">
        <v>76</v>
      </c>
    </row>
  </sheetData>
  <mergeCells count="27">
    <mergeCell ref="AD3:AD4"/>
    <mergeCell ref="Z3:AC3"/>
    <mergeCell ref="O3:O4"/>
    <mergeCell ref="P3:P4"/>
    <mergeCell ref="U3:U4"/>
    <mergeCell ref="Q3:T3"/>
    <mergeCell ref="D36:D39"/>
    <mergeCell ref="E36:E39"/>
    <mergeCell ref="F36:F39"/>
    <mergeCell ref="E6:E16"/>
    <mergeCell ref="F6:F16"/>
    <mergeCell ref="H3:K3"/>
    <mergeCell ref="L3:L4"/>
    <mergeCell ref="C36:C37"/>
    <mergeCell ref="A1:Y1"/>
    <mergeCell ref="A2:Y2"/>
    <mergeCell ref="A3:A4"/>
    <mergeCell ref="B3:B4"/>
    <mergeCell ref="C3:C4"/>
    <mergeCell ref="D3:G3"/>
    <mergeCell ref="M3:M4"/>
    <mergeCell ref="N3:N4"/>
    <mergeCell ref="A6:A16"/>
    <mergeCell ref="B6:B16"/>
    <mergeCell ref="C6:C16"/>
    <mergeCell ref="D6:D16"/>
    <mergeCell ref="V3:Y3"/>
  </mergeCells>
  <pageMargins left="0.25" right="0.41" top="0.44" bottom="0.12" header="0.36" footer="0.21"/>
  <pageSetup paperSize="9"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Rencana Aksi</vt:lpstr>
      <vt:lpstr>'Rencana Aksi'!Print_Area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LENOVO AIO</cp:lastModifiedBy>
  <cp:lastPrinted>2026-06-23T03:12:03Z</cp:lastPrinted>
  <dcterms:created xsi:type="dcterms:W3CDTF">2021-04-09T01:25:09Z</dcterms:created>
  <dcterms:modified xsi:type="dcterms:W3CDTF">2026-07-22T07:20:39Z</dcterms:modified>
</cp:coreProperties>
</file>